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son.ramos\Documents\Tema - Tarifas\Lei 13673 - Publicação REajustes\"/>
    </mc:Choice>
  </mc:AlternateContent>
  <xr:revisionPtr revIDLastSave="0" documentId="13_ncr:1_{E6826654-596F-4AB7-8814-EDD615621175}" xr6:coauthVersionLast="47" xr6:coauthVersionMax="47" xr10:uidLastSave="{00000000-0000-0000-0000-000000000000}"/>
  <bookViews>
    <workbookView xWindow="-120" yWindow="-120" windowWidth="21840" windowHeight="13140" xr2:uid="{F6B19EA4-D4CC-4D1F-AF04-666BAF306C45}"/>
  </bookViews>
  <sheets>
    <sheet name=" TAR APLIC GA" sheetId="7" r:id="rId1"/>
    <sheet name="TAR APLIC GB" sheetId="8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36" i="8" l="1"/>
  <c r="BC36" i="8"/>
  <c r="AR36" i="8"/>
  <c r="AE36" i="8"/>
  <c r="O36" i="8"/>
  <c r="M36" i="8"/>
  <c r="K36" i="8"/>
  <c r="I36" i="8"/>
  <c r="BO35" i="8"/>
  <c r="BC35" i="8"/>
  <c r="AR35" i="8"/>
  <c r="AE35" i="8"/>
  <c r="O35" i="8"/>
  <c r="M35" i="8"/>
  <c r="K35" i="8"/>
  <c r="I35" i="8"/>
  <c r="BO34" i="8"/>
  <c r="BC34" i="8"/>
  <c r="AR34" i="8"/>
  <c r="AE34" i="8"/>
  <c r="O34" i="8"/>
  <c r="M34" i="8"/>
  <c r="K34" i="8"/>
  <c r="I34" i="8"/>
  <c r="BO33" i="8"/>
  <c r="BC33" i="8"/>
  <c r="AR33" i="8"/>
  <c r="AE33" i="8"/>
  <c r="O33" i="8"/>
  <c r="M33" i="8"/>
  <c r="K33" i="8"/>
  <c r="I33" i="8"/>
  <c r="BO32" i="8"/>
  <c r="BC32" i="8"/>
  <c r="AR32" i="8"/>
  <c r="AE32" i="8"/>
  <c r="O32" i="8"/>
  <c r="M32" i="8"/>
  <c r="K32" i="8"/>
  <c r="I32" i="8"/>
  <c r="BO31" i="8"/>
  <c r="BC31" i="8"/>
  <c r="AR31" i="8"/>
  <c r="AE31" i="8"/>
  <c r="O31" i="8"/>
  <c r="M31" i="8"/>
  <c r="K31" i="8"/>
  <c r="I31" i="8"/>
  <c r="BO30" i="8"/>
  <c r="BC30" i="8"/>
  <c r="AR30" i="8"/>
  <c r="AE30" i="8"/>
  <c r="O30" i="8"/>
  <c r="M30" i="8"/>
  <c r="K30" i="8"/>
  <c r="I30" i="8"/>
  <c r="BO29" i="8"/>
  <c r="BC29" i="8"/>
  <c r="AR29" i="8"/>
  <c r="AE29" i="8"/>
  <c r="O29" i="8"/>
  <c r="M29" i="8"/>
  <c r="K29" i="8"/>
  <c r="I29" i="8"/>
  <c r="BO28" i="8"/>
  <c r="BC28" i="8"/>
  <c r="AR28" i="8"/>
  <c r="AE28" i="8"/>
  <c r="O28" i="8"/>
  <c r="M28" i="8"/>
  <c r="K28" i="8"/>
  <c r="I28" i="8"/>
  <c r="BO27" i="8"/>
  <c r="BC27" i="8"/>
  <c r="AR27" i="8"/>
  <c r="AE27" i="8"/>
  <c r="O27" i="8"/>
  <c r="M27" i="8"/>
  <c r="K27" i="8"/>
  <c r="I27" i="8"/>
  <c r="BO26" i="8"/>
  <c r="BC26" i="8"/>
  <c r="AR26" i="8"/>
  <c r="AE26" i="8"/>
  <c r="O26" i="8"/>
  <c r="M26" i="8"/>
  <c r="K26" i="8"/>
  <c r="I26" i="8"/>
  <c r="BO25" i="8"/>
  <c r="BC25" i="8"/>
  <c r="AR25" i="8"/>
  <c r="AE25" i="8"/>
  <c r="O25" i="8"/>
  <c r="M25" i="8"/>
  <c r="K25" i="8"/>
  <c r="I25" i="8"/>
  <c r="BO24" i="8"/>
  <c r="BC24" i="8"/>
  <c r="AR24" i="8"/>
  <c r="AE24" i="8"/>
  <c r="O24" i="8"/>
  <c r="M24" i="8"/>
  <c r="K24" i="8"/>
  <c r="I24" i="8"/>
  <c r="BO23" i="8"/>
  <c r="BC23" i="8"/>
  <c r="AR23" i="8"/>
  <c r="AE23" i="8"/>
  <c r="O23" i="8"/>
  <c r="M23" i="8"/>
  <c r="K23" i="8"/>
  <c r="I23" i="8"/>
  <c r="BO22" i="8"/>
  <c r="BC22" i="8"/>
  <c r="AR22" i="8"/>
  <c r="AE22" i="8"/>
  <c r="O22" i="8"/>
  <c r="M22" i="8"/>
  <c r="K22" i="8"/>
  <c r="I22" i="8"/>
  <c r="BO21" i="8"/>
  <c r="BC21" i="8"/>
  <c r="AR21" i="8"/>
  <c r="AE21" i="8"/>
  <c r="O21" i="8"/>
  <c r="M21" i="8"/>
  <c r="K21" i="8"/>
  <c r="I21" i="8"/>
  <c r="BO20" i="8"/>
  <c r="BC20" i="8"/>
  <c r="AR20" i="8"/>
  <c r="AE20" i="8"/>
  <c r="O20" i="8"/>
  <c r="M20" i="8"/>
  <c r="K20" i="8"/>
  <c r="I20" i="8"/>
  <c r="BO19" i="8"/>
  <c r="BC19" i="8"/>
  <c r="AR19" i="8"/>
  <c r="AE19" i="8"/>
  <c r="O19" i="8"/>
  <c r="M19" i="8"/>
  <c r="K19" i="8"/>
  <c r="I19" i="8"/>
  <c r="BO18" i="8"/>
  <c r="BC18" i="8"/>
  <c r="AR18" i="8"/>
  <c r="AE18" i="8"/>
  <c r="O18" i="8"/>
  <c r="M18" i="8"/>
  <c r="K18" i="8"/>
  <c r="I18" i="8"/>
  <c r="BO17" i="8"/>
  <c r="BC17" i="8"/>
  <c r="AR17" i="8"/>
  <c r="AE17" i="8"/>
  <c r="O17" i="8"/>
  <c r="M17" i="8"/>
  <c r="K17" i="8"/>
  <c r="I17" i="8"/>
  <c r="BO16" i="8"/>
  <c r="BC16" i="8"/>
  <c r="AR16" i="8"/>
  <c r="AE16" i="8"/>
  <c r="O16" i="8"/>
  <c r="M16" i="8"/>
  <c r="K16" i="8"/>
  <c r="I16" i="8"/>
  <c r="BO15" i="8"/>
  <c r="BC15" i="8"/>
  <c r="AR15" i="8"/>
  <c r="AE15" i="8"/>
  <c r="O15" i="8"/>
  <c r="M15" i="8"/>
  <c r="K15" i="8"/>
  <c r="I15" i="8"/>
  <c r="BO14" i="8"/>
  <c r="BC14" i="8"/>
  <c r="AR14" i="8"/>
  <c r="AE14" i="8"/>
  <c r="O14" i="8"/>
  <c r="M14" i="8"/>
  <c r="K14" i="8"/>
  <c r="I14" i="8"/>
  <c r="BO13" i="8"/>
  <c r="BC13" i="8"/>
  <c r="AR13" i="8"/>
  <c r="AE13" i="8"/>
  <c r="O13" i="8"/>
  <c r="M13" i="8"/>
  <c r="K13" i="8"/>
  <c r="I13" i="8"/>
  <c r="BO12" i="8"/>
  <c r="BC12" i="8"/>
  <c r="AR12" i="8"/>
  <c r="AE12" i="8"/>
  <c r="O12" i="8"/>
  <c r="M12" i="8"/>
  <c r="K12" i="8"/>
  <c r="I12" i="8"/>
  <c r="BO11" i="8"/>
  <c r="BC11" i="8"/>
  <c r="AR11" i="8"/>
  <c r="AE11" i="8"/>
  <c r="O11" i="8"/>
  <c r="M11" i="8"/>
  <c r="K11" i="8"/>
  <c r="I11" i="8"/>
  <c r="BO10" i="8"/>
  <c r="BC10" i="8"/>
  <c r="AR10" i="8"/>
  <c r="AE10" i="8"/>
  <c r="O10" i="8"/>
  <c r="M10" i="8"/>
  <c r="K10" i="8"/>
  <c r="I10" i="8"/>
  <c r="BO9" i="8"/>
  <c r="BC9" i="8"/>
  <c r="AR9" i="8"/>
  <c r="AE9" i="8"/>
  <c r="O9" i="8"/>
  <c r="M9" i="8"/>
  <c r="K9" i="8"/>
  <c r="I9" i="8"/>
  <c r="BO8" i="8"/>
  <c r="BC8" i="8"/>
  <c r="AR8" i="8"/>
  <c r="AE8" i="8"/>
  <c r="O8" i="8"/>
  <c r="M8" i="8"/>
  <c r="K8" i="8"/>
  <c r="I8" i="8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8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</calcChain>
</file>

<file path=xl/sharedStrings.xml><?xml version="1.0" encoding="utf-8"?>
<sst xmlns="http://schemas.openxmlformats.org/spreadsheetml/2006/main" count="568" uniqueCount="55">
  <si>
    <t>SUBGRUPO</t>
  </si>
  <si>
    <t>MODALIDADE</t>
  </si>
  <si>
    <t>POSTO</t>
  </si>
  <si>
    <t>TARIFAS DE APLICAÇÃO</t>
  </si>
  <si>
    <t>TUSD</t>
  </si>
  <si>
    <t>TE</t>
  </si>
  <si>
    <t>R$/kW</t>
  </si>
  <si>
    <t>R$/MWh</t>
  </si>
  <si>
    <t>A3</t>
  </si>
  <si>
    <t>Azul</t>
  </si>
  <si>
    <t>P</t>
  </si>
  <si>
    <t>FP</t>
  </si>
  <si>
    <t>Azul APE</t>
  </si>
  <si>
    <t>Geração</t>
  </si>
  <si>
    <t>NA</t>
  </si>
  <si>
    <t>A4</t>
  </si>
  <si>
    <t>Verde</t>
  </si>
  <si>
    <t>Verde APE</t>
  </si>
  <si>
    <t>ANO</t>
  </si>
  <si>
    <t>TABELA 2 - TARIFAS DE APLICAÇÃO E BASE ECONÔMICA PARA O GRUPO B</t>
  </si>
  <si>
    <t>CLASSE</t>
  </si>
  <si>
    <t>SUBCLASSE</t>
  </si>
  <si>
    <t>B1</t>
  </si>
  <si>
    <t>BRANCA</t>
  </si>
  <si>
    <t>RESIDENCIAL</t>
  </si>
  <si>
    <t>INT</t>
  </si>
  <si>
    <t>CONVENCIONAL</t>
  </si>
  <si>
    <t>BAIXA RENDA</t>
  </si>
  <si>
    <t>B2</t>
  </si>
  <si>
    <t>RURAL</t>
  </si>
  <si>
    <t>NÃO SE APLICA</t>
  </si>
  <si>
    <t>COOPERATIVA DE ELETRIFICAÇÃO RURAL</t>
  </si>
  <si>
    <t>SERVIÇO PÚBLICO DE IRRIGAÇÃO RURAL</t>
  </si>
  <si>
    <t>B3</t>
  </si>
  <si>
    <t>B4</t>
  </si>
  <si>
    <t>ILUMINAÇÃO PÚBLICA</t>
  </si>
  <si>
    <t>ILUMINAÇÃO PÚBLICA – B4A</t>
  </si>
  <si>
    <t>ILUMINAÇÃO PÚBLICA – B4B</t>
  </si>
  <si>
    <t>PRÉ-PAGAMENTO</t>
  </si>
  <si>
    <t>TAR APL</t>
  </si>
  <si>
    <t>R$/kWh</t>
  </si>
  <si>
    <t>VAR (%)  2018 / 2017</t>
  </si>
  <si>
    <t>VAR (%)  2019 / 2018</t>
  </si>
  <si>
    <t>VAR (%)  2020 / 2019</t>
  </si>
  <si>
    <t>VAR (%)  2021 / 2020</t>
  </si>
  <si>
    <t>VARIAÇÃO TARIFARIA ANUAL - GRUPO B - EM ATENDIMENTO A LEI Nº 13.673 DE 05 DE JUNHO DE 2018</t>
  </si>
  <si>
    <t>VARIAÇÃO TARIFARIA ANUAL - GRUPO A - EM ATENDIMENTO A LEI Nº 13.673 DE 05 DE JUNHO DE 2018</t>
  </si>
  <si>
    <t>FONTE:</t>
  </si>
  <si>
    <t>http://www.planalto.gov.br/ccivil_03/_ato2015-2018/2018/lei/L13673.htm</t>
  </si>
  <si>
    <t>* As tarifas constantes no quadro acima são aquelas homologadas pela ANEEL para eventos específicos de Reajustes ou Revisão e não possuem efeitos de tributos ou bandeiras tarifarias</t>
  </si>
  <si>
    <t>REH 2337</t>
  </si>
  <si>
    <t>REH 2478</t>
  </si>
  <si>
    <t>REH 2633</t>
  </si>
  <si>
    <t>REH 2795</t>
  </si>
  <si>
    <t>REH 2967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</si>
</sst>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;[Red]\-#,##0.0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0" fontId="7" fillId="0" borderId="5" xfId="1" applyNumberFormat="1" applyFont="1" applyBorder="1"/>
    <xf numFmtId="10" fontId="7" fillId="0" borderId="6" xfId="1" applyNumberFormat="1" applyFont="1" applyBorder="1"/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0" fontId="7" fillId="0" borderId="2" xfId="1" applyNumberFormat="1" applyFont="1" applyBorder="1"/>
    <xf numFmtId="10" fontId="7" fillId="0" borderId="3" xfId="1" applyNumberFormat="1" applyFont="1" applyBorder="1"/>
    <xf numFmtId="0" fontId="6" fillId="0" borderId="8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0" fontId="7" fillId="0" borderId="8" xfId="1" applyNumberFormat="1" applyFont="1" applyBorder="1"/>
    <xf numFmtId="10" fontId="7" fillId="0" borderId="9" xfId="1" applyNumberFormat="1" applyFont="1" applyBorder="1"/>
    <xf numFmtId="0" fontId="6" fillId="0" borderId="13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0" fontId="7" fillId="0" borderId="13" xfId="1" applyNumberFormat="1" applyFont="1" applyBorder="1"/>
    <xf numFmtId="10" fontId="7" fillId="0" borderId="14" xfId="1" applyNumberFormat="1" applyFont="1" applyBorder="1"/>
    <xf numFmtId="0" fontId="6" fillId="0" borderId="16" xfId="0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0" fontId="7" fillId="0" borderId="16" xfId="1" applyNumberFormat="1" applyFont="1" applyBorder="1"/>
    <xf numFmtId="10" fontId="7" fillId="0" borderId="17" xfId="1" applyNumberFormat="1" applyFont="1" applyBorder="1"/>
    <xf numFmtId="10" fontId="7" fillId="0" borderId="13" xfId="1" applyNumberFormat="1" applyFont="1" applyFill="1" applyBorder="1"/>
    <xf numFmtId="10" fontId="7" fillId="0" borderId="14" xfId="1" applyNumberFormat="1" applyFont="1" applyFill="1" applyBorder="1"/>
    <xf numFmtId="10" fontId="7" fillId="0" borderId="2" xfId="1" applyNumberFormat="1" applyFont="1" applyFill="1" applyBorder="1"/>
    <xf numFmtId="10" fontId="7" fillId="0" borderId="3" xfId="1" applyNumberFormat="1" applyFont="1" applyFill="1" applyBorder="1"/>
    <xf numFmtId="10" fontId="7" fillId="0" borderId="16" xfId="1" applyNumberFormat="1" applyFont="1" applyFill="1" applyBorder="1"/>
    <xf numFmtId="10" fontId="7" fillId="0" borderId="17" xfId="1" applyNumberFormat="1" applyFont="1" applyFill="1" applyBorder="1"/>
    <xf numFmtId="10" fontId="7" fillId="0" borderId="5" xfId="1" applyNumberFormat="1" applyFont="1" applyFill="1" applyBorder="1"/>
    <xf numFmtId="10" fontId="7" fillId="0" borderId="6" xfId="1" applyNumberFormat="1" applyFont="1" applyFill="1" applyBorder="1"/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40" fontId="3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0" fontId="3" fillId="3" borderId="2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5" fillId="5" borderId="23" xfId="2" applyFill="1" applyBorder="1" applyAlignment="1">
      <alignment horizontal="center"/>
    </xf>
    <xf numFmtId="0" fontId="5" fillId="5" borderId="24" xfId="2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21" xfId="0" applyFont="1" applyFill="1" applyBorder="1" applyAlignment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99317</xdr:rowOff>
    </xdr:from>
    <xdr:to>
      <xdr:col>2</xdr:col>
      <xdr:colOff>895350</xdr:colOff>
      <xdr:row>3</xdr:row>
      <xdr:rowOff>342900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A2833B-F08E-F9E9-1B83-751FE8A42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204092"/>
          <a:ext cx="1743075" cy="43408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107323</xdr:colOff>
      <xdr:row>2</xdr:row>
      <xdr:rowOff>107324</xdr:rowOff>
    </xdr:from>
    <xdr:to>
      <xdr:col>2</xdr:col>
      <xdr:colOff>1712300</xdr:colOff>
      <xdr:row>3</xdr:row>
      <xdr:rowOff>295140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7E543F-F10D-4F44-BEA6-9B2D64B83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943" y="496373"/>
          <a:ext cx="2436737" cy="60369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lanalto.gov.br/ccivil_03/_ato2015-2018/2018/lei/L13673.ht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lanalto.gov.br/ccivil_03/_ato2015-2018/2018/lei/L136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4C3FF-1CD3-4516-90F6-589671643AB5}">
  <dimension ref="B1:Q33"/>
  <sheetViews>
    <sheetView tabSelected="1" topLeftCell="C1" workbookViewId="0">
      <selection activeCell="Q19" sqref="Q19"/>
    </sheetView>
  </sheetViews>
  <sheetFormatPr defaultRowHeight="15" x14ac:dyDescent="0.25"/>
  <cols>
    <col min="1" max="1" width="9.140625" style="42"/>
    <col min="2" max="2" width="14.28515625" style="42" customWidth="1"/>
    <col min="3" max="3" width="14.7109375" style="42" customWidth="1"/>
    <col min="4" max="13" width="14.28515625" style="42" customWidth="1"/>
    <col min="14" max="16384" width="9.140625" style="42"/>
  </cols>
  <sheetData>
    <row r="1" spans="2:17" ht="8.25" customHeight="1" thickBot="1" x14ac:dyDescent="0.3"/>
    <row r="2" spans="2:17" ht="11.25" hidden="1" customHeight="1" thickBot="1" x14ac:dyDescent="0.3"/>
    <row r="3" spans="2:17" ht="15" customHeight="1" x14ac:dyDescent="0.25">
      <c r="B3" s="80"/>
      <c r="C3" s="80"/>
      <c r="D3" s="40" t="s">
        <v>46</v>
      </c>
      <c r="E3" s="40"/>
      <c r="F3" s="40"/>
      <c r="G3" s="40"/>
      <c r="H3" s="40"/>
      <c r="I3" s="40"/>
      <c r="J3" s="40"/>
      <c r="K3" s="40"/>
      <c r="L3" s="40"/>
      <c r="M3" s="40"/>
    </row>
    <row r="4" spans="2:17" ht="34.5" customHeight="1" thickBot="1" x14ac:dyDescent="0.3">
      <c r="B4" s="81"/>
      <c r="C4" s="8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7" x14ac:dyDescent="0.25">
      <c r="B5" s="58" t="s">
        <v>0</v>
      </c>
      <c r="C5" s="58" t="s">
        <v>1</v>
      </c>
      <c r="D5" s="58" t="s">
        <v>2</v>
      </c>
      <c r="E5" s="59">
        <v>2017</v>
      </c>
      <c r="F5" s="59">
        <v>2018</v>
      </c>
      <c r="G5" s="60" t="s">
        <v>41</v>
      </c>
      <c r="H5" s="59">
        <v>2019</v>
      </c>
      <c r="I5" s="60" t="s">
        <v>42</v>
      </c>
      <c r="J5" s="59">
        <v>2020</v>
      </c>
      <c r="K5" s="60" t="s">
        <v>43</v>
      </c>
      <c r="L5" s="59">
        <v>2021</v>
      </c>
      <c r="M5" s="61" t="s">
        <v>44</v>
      </c>
      <c r="N5" s="43"/>
      <c r="O5" s="43"/>
      <c r="P5" s="43"/>
      <c r="Q5" s="43"/>
    </row>
    <row r="6" spans="2:17" x14ac:dyDescent="0.25">
      <c r="B6" s="62"/>
      <c r="C6" s="62"/>
      <c r="D6" s="62"/>
      <c r="E6" s="63" t="s">
        <v>50</v>
      </c>
      <c r="F6" s="63" t="s">
        <v>51</v>
      </c>
      <c r="G6" s="64"/>
      <c r="H6" s="63" t="s">
        <v>52</v>
      </c>
      <c r="I6" s="64"/>
      <c r="J6" s="63" t="s">
        <v>53</v>
      </c>
      <c r="K6" s="64"/>
      <c r="L6" s="63" t="s">
        <v>54</v>
      </c>
      <c r="M6" s="65"/>
      <c r="N6" s="43"/>
      <c r="O6" s="43"/>
      <c r="P6" s="43"/>
      <c r="Q6" s="43"/>
    </row>
    <row r="7" spans="2:17" ht="15.75" thickBot="1" x14ac:dyDescent="0.3">
      <c r="B7" s="66"/>
      <c r="C7" s="66"/>
      <c r="D7" s="66"/>
      <c r="E7" s="67" t="s">
        <v>40</v>
      </c>
      <c r="F7" s="67" t="s">
        <v>40</v>
      </c>
      <c r="G7" s="68"/>
      <c r="H7" s="67" t="s">
        <v>40</v>
      </c>
      <c r="I7" s="68"/>
      <c r="J7" s="67" t="s">
        <v>40</v>
      </c>
      <c r="K7" s="68"/>
      <c r="L7" s="67" t="s">
        <v>40</v>
      </c>
      <c r="M7" s="69"/>
      <c r="N7" s="43"/>
      <c r="O7" s="43"/>
      <c r="P7" s="43"/>
      <c r="Q7" s="43"/>
    </row>
    <row r="8" spans="2:17" x14ac:dyDescent="0.25">
      <c r="B8" s="33" t="s">
        <v>8</v>
      </c>
      <c r="C8" s="33" t="s">
        <v>9</v>
      </c>
      <c r="D8" s="13" t="s">
        <v>10</v>
      </c>
      <c r="E8" s="14">
        <v>0.48631000000000002</v>
      </c>
      <c r="F8" s="14">
        <v>0.57574999999999998</v>
      </c>
      <c r="G8" s="15">
        <f>IF(OR(E8=0,F8=0),0,F8/E8-1)</f>
        <v>0.1839156093849601</v>
      </c>
      <c r="H8" s="14">
        <v>0.50848000000000004</v>
      </c>
      <c r="I8" s="15">
        <f>IF(OR(F8=0,H8=0),0,H8/F8-1)</f>
        <v>-0.11683890577507594</v>
      </c>
      <c r="J8" s="14">
        <v>0.44204999999999994</v>
      </c>
      <c r="K8" s="15">
        <f>IF(OR(H8=0,J8=0),0,J8/H8-1)</f>
        <v>-0.13064427312775351</v>
      </c>
      <c r="L8" s="14">
        <v>0.52068999999999999</v>
      </c>
      <c r="M8" s="16">
        <f>IF(OR(J8=0,L8=0),0,L8/J8-1)</f>
        <v>0.17789842777966314</v>
      </c>
      <c r="N8" s="44"/>
      <c r="O8" s="44"/>
      <c r="P8" s="44"/>
      <c r="Q8" s="44"/>
    </row>
    <row r="9" spans="2:17" x14ac:dyDescent="0.25">
      <c r="B9" s="30"/>
      <c r="C9" s="30"/>
      <c r="D9" s="5" t="s">
        <v>11</v>
      </c>
      <c r="E9" s="6">
        <v>0.33451999999999998</v>
      </c>
      <c r="F9" s="6">
        <v>0.39679999999999999</v>
      </c>
      <c r="G9" s="7">
        <f t="shared" ref="G9:G22" si="0">IF(OR(E9=0,F9=0),0,F9/E9-1)</f>
        <v>0.18617720913547764</v>
      </c>
      <c r="H9" s="6">
        <v>0.33473000000000003</v>
      </c>
      <c r="I9" s="7">
        <f t="shared" ref="I9:I22" si="1">IF(OR(F9=0,H9=0),0,H9/F9-1)</f>
        <v>-0.15642641129032253</v>
      </c>
      <c r="J9" s="6">
        <v>0.2828</v>
      </c>
      <c r="K9" s="7">
        <f t="shared" ref="K9:K22" si="2">IF(OR(H9=0,J9=0),0,J9/H9-1)</f>
        <v>-0.1551399635527142</v>
      </c>
      <c r="L9" s="6">
        <v>0.34928000000000003</v>
      </c>
      <c r="M9" s="8">
        <f t="shared" ref="M9:M22" si="3">IF(OR(J9=0,L9=0),0,L9/J9-1)</f>
        <v>0.23507779349363522</v>
      </c>
      <c r="N9" s="44"/>
      <c r="O9" s="44"/>
      <c r="P9" s="44"/>
      <c r="Q9" s="44"/>
    </row>
    <row r="10" spans="2:17" x14ac:dyDescent="0.25">
      <c r="B10" s="30"/>
      <c r="C10" s="32" t="s">
        <v>12</v>
      </c>
      <c r="D10" s="5" t="s">
        <v>10</v>
      </c>
      <c r="E10" s="6">
        <v>6.4349999999999991E-2</v>
      </c>
      <c r="F10" s="6">
        <v>0.10048</v>
      </c>
      <c r="G10" s="7">
        <f t="shared" si="0"/>
        <v>0.56146076146076163</v>
      </c>
      <c r="H10" s="6">
        <v>5.9029999999999999E-2</v>
      </c>
      <c r="I10" s="7">
        <f t="shared" si="1"/>
        <v>-0.41251990445859876</v>
      </c>
      <c r="J10" s="6">
        <v>2.8979999999999999E-2</v>
      </c>
      <c r="K10" s="7">
        <f t="shared" si="2"/>
        <v>-0.50906318820938501</v>
      </c>
      <c r="L10" s="6">
        <v>3.1710000000000002E-2</v>
      </c>
      <c r="M10" s="8">
        <f t="shared" si="3"/>
        <v>9.4202898550724834E-2</v>
      </c>
      <c r="N10" s="44"/>
      <c r="O10" s="44"/>
      <c r="P10" s="44"/>
      <c r="Q10" s="44"/>
    </row>
    <row r="11" spans="2:17" x14ac:dyDescent="0.25">
      <c r="B11" s="30"/>
      <c r="C11" s="30"/>
      <c r="D11" s="5" t="s">
        <v>11</v>
      </c>
      <c r="E11" s="6">
        <v>6.4349999999999991E-2</v>
      </c>
      <c r="F11" s="6">
        <v>0.10048</v>
      </c>
      <c r="G11" s="7">
        <f t="shared" si="0"/>
        <v>0.56146076146076163</v>
      </c>
      <c r="H11" s="6">
        <v>5.9029999999999999E-2</v>
      </c>
      <c r="I11" s="7">
        <f t="shared" si="1"/>
        <v>-0.41251990445859876</v>
      </c>
      <c r="J11" s="6">
        <v>2.8979999999999999E-2</v>
      </c>
      <c r="K11" s="7">
        <f t="shared" si="2"/>
        <v>-0.50906318820938501</v>
      </c>
      <c r="L11" s="6">
        <v>3.1710000000000002E-2</v>
      </c>
      <c r="M11" s="8">
        <f t="shared" si="3"/>
        <v>9.4202898550724834E-2</v>
      </c>
      <c r="N11" s="44"/>
      <c r="O11" s="44"/>
      <c r="P11" s="44"/>
      <c r="Q11" s="44"/>
    </row>
    <row r="12" spans="2:17" ht="15.75" thickBot="1" x14ac:dyDescent="0.3">
      <c r="B12" s="34"/>
      <c r="C12" s="17" t="s">
        <v>13</v>
      </c>
      <c r="D12" s="17" t="s">
        <v>14</v>
      </c>
      <c r="E12" s="18">
        <v>0</v>
      </c>
      <c r="F12" s="18">
        <v>0</v>
      </c>
      <c r="G12" s="19">
        <f t="shared" si="0"/>
        <v>0</v>
      </c>
      <c r="H12" s="18">
        <v>0</v>
      </c>
      <c r="I12" s="19">
        <f t="shared" si="1"/>
        <v>0</v>
      </c>
      <c r="J12" s="18">
        <v>0</v>
      </c>
      <c r="K12" s="19">
        <f t="shared" si="2"/>
        <v>0</v>
      </c>
      <c r="L12" s="18">
        <v>0</v>
      </c>
      <c r="M12" s="20">
        <f t="shared" si="3"/>
        <v>0</v>
      </c>
      <c r="N12" s="44"/>
      <c r="O12" s="44"/>
      <c r="P12" s="44"/>
      <c r="Q12" s="44"/>
    </row>
    <row r="13" spans="2:17" x14ac:dyDescent="0.25">
      <c r="B13" s="29" t="s">
        <v>15</v>
      </c>
      <c r="C13" s="29" t="s">
        <v>9</v>
      </c>
      <c r="D13" s="1" t="s">
        <v>10</v>
      </c>
      <c r="E13" s="2">
        <v>0.54868000000000006</v>
      </c>
      <c r="F13" s="2">
        <v>0.59122000000000008</v>
      </c>
      <c r="G13" s="3">
        <f t="shared" si="0"/>
        <v>7.7531530217977762E-2</v>
      </c>
      <c r="H13" s="2">
        <v>0.56407000000000007</v>
      </c>
      <c r="I13" s="3">
        <f t="shared" si="1"/>
        <v>-4.5921991813538066E-2</v>
      </c>
      <c r="J13" s="2">
        <v>0.53891</v>
      </c>
      <c r="K13" s="3">
        <f t="shared" si="2"/>
        <v>-4.4604393071781989E-2</v>
      </c>
      <c r="L13" s="2">
        <v>0.62283999999999995</v>
      </c>
      <c r="M13" s="4">
        <f t="shared" si="3"/>
        <v>0.15574029058655414</v>
      </c>
      <c r="N13" s="44"/>
      <c r="O13" s="44"/>
      <c r="P13" s="44"/>
      <c r="Q13" s="44"/>
    </row>
    <row r="14" spans="2:17" x14ac:dyDescent="0.25">
      <c r="B14" s="30"/>
      <c r="C14" s="30"/>
      <c r="D14" s="5" t="s">
        <v>11</v>
      </c>
      <c r="E14" s="6">
        <v>0.39688999999999997</v>
      </c>
      <c r="F14" s="6">
        <v>0.41226999999999997</v>
      </c>
      <c r="G14" s="7">
        <f t="shared" si="0"/>
        <v>3.8751291289778056E-2</v>
      </c>
      <c r="H14" s="6">
        <v>0.39032000000000006</v>
      </c>
      <c r="I14" s="7">
        <f t="shared" si="1"/>
        <v>-5.3241807553302212E-2</v>
      </c>
      <c r="J14" s="6">
        <v>0.37965999999999994</v>
      </c>
      <c r="K14" s="7">
        <f t="shared" si="2"/>
        <v>-2.7310924369748135E-2</v>
      </c>
      <c r="L14" s="6">
        <v>0.45143</v>
      </c>
      <c r="M14" s="8">
        <f t="shared" si="3"/>
        <v>0.18903755992203575</v>
      </c>
      <c r="N14" s="44"/>
      <c r="O14" s="44"/>
      <c r="P14" s="44"/>
      <c r="Q14" s="44"/>
    </row>
    <row r="15" spans="2:17" x14ac:dyDescent="0.25">
      <c r="B15" s="30"/>
      <c r="C15" s="32" t="s">
        <v>12</v>
      </c>
      <c r="D15" s="5" t="s">
        <v>10</v>
      </c>
      <c r="E15" s="6">
        <v>0.12639</v>
      </c>
      <c r="F15" s="6">
        <v>0.11470999999999999</v>
      </c>
      <c r="G15" s="7">
        <f t="shared" si="0"/>
        <v>-9.2412374396708685E-2</v>
      </c>
      <c r="H15" s="6">
        <v>0.11226999999999999</v>
      </c>
      <c r="I15" s="7">
        <f t="shared" si="1"/>
        <v>-2.127103129631247E-2</v>
      </c>
      <c r="J15" s="6">
        <v>0.12228</v>
      </c>
      <c r="K15" s="7">
        <f t="shared" si="2"/>
        <v>8.916006056827297E-2</v>
      </c>
      <c r="L15" s="6">
        <v>0.12669</v>
      </c>
      <c r="M15" s="8">
        <f t="shared" si="3"/>
        <v>3.6064769381746853E-2</v>
      </c>
      <c r="N15" s="44"/>
      <c r="O15" s="44"/>
      <c r="P15" s="44"/>
      <c r="Q15" s="44"/>
    </row>
    <row r="16" spans="2:17" x14ac:dyDescent="0.25">
      <c r="B16" s="30"/>
      <c r="C16" s="30"/>
      <c r="D16" s="5" t="s">
        <v>11</v>
      </c>
      <c r="E16" s="6">
        <v>0.12639</v>
      </c>
      <c r="F16" s="6">
        <v>0.11470999999999999</v>
      </c>
      <c r="G16" s="7">
        <f t="shared" si="0"/>
        <v>-9.2412374396708685E-2</v>
      </c>
      <c r="H16" s="6">
        <v>0.11226999999999999</v>
      </c>
      <c r="I16" s="7">
        <f t="shared" si="1"/>
        <v>-2.127103129631247E-2</v>
      </c>
      <c r="J16" s="6">
        <v>0.12228</v>
      </c>
      <c r="K16" s="7">
        <f t="shared" si="2"/>
        <v>8.916006056827297E-2</v>
      </c>
      <c r="L16" s="6">
        <v>0.12669</v>
      </c>
      <c r="M16" s="8">
        <f t="shared" si="3"/>
        <v>3.6064769381746853E-2</v>
      </c>
      <c r="N16" s="44"/>
      <c r="O16" s="44"/>
      <c r="P16" s="44"/>
      <c r="Q16" s="44"/>
    </row>
    <row r="17" spans="2:17" x14ac:dyDescent="0.25">
      <c r="B17" s="30"/>
      <c r="C17" s="32" t="s">
        <v>16</v>
      </c>
      <c r="D17" s="5" t="s">
        <v>14</v>
      </c>
      <c r="E17" s="6">
        <v>0</v>
      </c>
      <c r="F17" s="6">
        <v>0</v>
      </c>
      <c r="G17" s="7">
        <f t="shared" si="0"/>
        <v>0</v>
      </c>
      <c r="H17" s="6">
        <v>0</v>
      </c>
      <c r="I17" s="7">
        <f t="shared" si="1"/>
        <v>0</v>
      </c>
      <c r="J17" s="6">
        <v>0</v>
      </c>
      <c r="K17" s="7">
        <f t="shared" si="2"/>
        <v>0</v>
      </c>
      <c r="L17" s="6">
        <v>0</v>
      </c>
      <c r="M17" s="8">
        <f t="shared" si="3"/>
        <v>0</v>
      </c>
      <c r="N17" s="44"/>
      <c r="O17" s="44"/>
      <c r="P17" s="44"/>
      <c r="Q17" s="44"/>
    </row>
    <row r="18" spans="2:17" x14ac:dyDescent="0.25">
      <c r="B18" s="30"/>
      <c r="C18" s="30"/>
      <c r="D18" s="5" t="s">
        <v>10</v>
      </c>
      <c r="E18" s="6">
        <v>1.12809</v>
      </c>
      <c r="F18" s="6">
        <v>1.42072</v>
      </c>
      <c r="G18" s="7">
        <f t="shared" si="0"/>
        <v>0.25940306181244388</v>
      </c>
      <c r="H18" s="6">
        <v>1.31437</v>
      </c>
      <c r="I18" s="7">
        <f t="shared" si="1"/>
        <v>-7.4856410833943343E-2</v>
      </c>
      <c r="J18" s="6">
        <v>1.8240699999999999</v>
      </c>
      <c r="K18" s="7">
        <f t="shared" si="2"/>
        <v>0.38779034822766789</v>
      </c>
      <c r="L18" s="6">
        <v>2.0603200000000004</v>
      </c>
      <c r="M18" s="8">
        <f t="shared" si="3"/>
        <v>0.12951805577636843</v>
      </c>
      <c r="N18" s="44"/>
      <c r="O18" s="44"/>
      <c r="P18" s="44"/>
      <c r="Q18" s="44"/>
    </row>
    <row r="19" spans="2:17" x14ac:dyDescent="0.25">
      <c r="B19" s="30"/>
      <c r="C19" s="30"/>
      <c r="D19" s="5" t="s">
        <v>11</v>
      </c>
      <c r="E19" s="6">
        <v>0.39688999999999997</v>
      </c>
      <c r="F19" s="6">
        <v>0.41226999999999997</v>
      </c>
      <c r="G19" s="7">
        <f t="shared" si="0"/>
        <v>3.8751291289778056E-2</v>
      </c>
      <c r="H19" s="6">
        <v>0.39032000000000006</v>
      </c>
      <c r="I19" s="7">
        <f t="shared" si="1"/>
        <v>-5.3241807553302212E-2</v>
      </c>
      <c r="J19" s="6">
        <v>0.37965999999999994</v>
      </c>
      <c r="K19" s="7">
        <f t="shared" si="2"/>
        <v>-2.7310924369748135E-2</v>
      </c>
      <c r="L19" s="6">
        <v>0.45143</v>
      </c>
      <c r="M19" s="8">
        <f t="shared" si="3"/>
        <v>0.18903755992203575</v>
      </c>
      <c r="N19" s="44"/>
      <c r="O19" s="44"/>
      <c r="P19" s="44"/>
      <c r="Q19" s="44"/>
    </row>
    <row r="20" spans="2:17" x14ac:dyDescent="0.25">
      <c r="B20" s="30"/>
      <c r="C20" s="32" t="s">
        <v>17</v>
      </c>
      <c r="D20" s="5" t="s">
        <v>14</v>
      </c>
      <c r="E20" s="6">
        <v>0</v>
      </c>
      <c r="F20" s="6">
        <v>0</v>
      </c>
      <c r="G20" s="7">
        <f t="shared" si="0"/>
        <v>0</v>
      </c>
      <c r="H20" s="6">
        <v>0</v>
      </c>
      <c r="I20" s="7">
        <f t="shared" si="1"/>
        <v>0</v>
      </c>
      <c r="J20" s="6">
        <v>0</v>
      </c>
      <c r="K20" s="7">
        <f t="shared" si="2"/>
        <v>0</v>
      </c>
      <c r="L20" s="6">
        <v>0</v>
      </c>
      <c r="M20" s="8">
        <f t="shared" si="3"/>
        <v>0</v>
      </c>
      <c r="N20" s="44"/>
      <c r="O20" s="44"/>
      <c r="P20" s="44"/>
      <c r="Q20" s="44"/>
    </row>
    <row r="21" spans="2:17" x14ac:dyDescent="0.25">
      <c r="B21" s="30"/>
      <c r="C21" s="30"/>
      <c r="D21" s="5" t="s">
        <v>10</v>
      </c>
      <c r="E21" s="6">
        <v>0.70579999999999998</v>
      </c>
      <c r="F21" s="6">
        <v>0.94420999999999999</v>
      </c>
      <c r="G21" s="7">
        <f t="shared" si="0"/>
        <v>0.33778690847265525</v>
      </c>
      <c r="H21" s="6">
        <v>0.86255999999999999</v>
      </c>
      <c r="I21" s="7">
        <f t="shared" si="1"/>
        <v>-8.6474407176369672E-2</v>
      </c>
      <c r="J21" s="6">
        <v>1.40744</v>
      </c>
      <c r="K21" s="7">
        <f t="shared" si="2"/>
        <v>0.63170098312001488</v>
      </c>
      <c r="L21" s="6">
        <v>1.5641700000000001</v>
      </c>
      <c r="M21" s="8">
        <f t="shared" si="3"/>
        <v>0.11135821065196394</v>
      </c>
      <c r="N21" s="44"/>
      <c r="O21" s="44"/>
      <c r="P21" s="44"/>
      <c r="Q21" s="44"/>
    </row>
    <row r="22" spans="2:17" ht="15.75" thickBot="1" x14ac:dyDescent="0.3">
      <c r="B22" s="31"/>
      <c r="C22" s="31"/>
      <c r="D22" s="9" t="s">
        <v>11</v>
      </c>
      <c r="E22" s="10">
        <v>0.12639</v>
      </c>
      <c r="F22" s="10">
        <v>0.11470999999999999</v>
      </c>
      <c r="G22" s="11">
        <f t="shared" si="0"/>
        <v>-9.2412374396708685E-2</v>
      </c>
      <c r="H22" s="10">
        <v>0.11226999999999999</v>
      </c>
      <c r="I22" s="11">
        <f t="shared" si="1"/>
        <v>-2.127103129631247E-2</v>
      </c>
      <c r="J22" s="10">
        <v>0.12228</v>
      </c>
      <c r="K22" s="11">
        <f t="shared" si="2"/>
        <v>8.916006056827297E-2</v>
      </c>
      <c r="L22" s="10">
        <v>0.12669</v>
      </c>
      <c r="M22" s="12">
        <f t="shared" si="3"/>
        <v>3.6064769381746853E-2</v>
      </c>
      <c r="N22" s="44"/>
      <c r="O22" s="44"/>
      <c r="P22" s="44"/>
      <c r="Q22" s="44"/>
    </row>
    <row r="23" spans="2:17" ht="45" customHeight="1" thickBot="1" x14ac:dyDescent="0.3">
      <c r="B23" s="46" t="s">
        <v>49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</row>
    <row r="24" spans="2:17" ht="15.75" thickBot="1" x14ac:dyDescent="0.3">
      <c r="B24" s="72" t="s">
        <v>47</v>
      </c>
      <c r="C24" s="70" t="s">
        <v>48</v>
      </c>
      <c r="D24" s="70"/>
      <c r="E24" s="70"/>
      <c r="F24" s="70"/>
      <c r="G24" s="70"/>
      <c r="H24" s="70"/>
      <c r="I24" s="70"/>
      <c r="J24" s="70"/>
      <c r="K24" s="70"/>
      <c r="L24" s="70"/>
      <c r="M24" s="71"/>
    </row>
    <row r="33" spans="6:6" x14ac:dyDescent="0.25">
      <c r="F33" s="45"/>
    </row>
  </sheetData>
  <mergeCells count="18">
    <mergeCell ref="C5:C7"/>
    <mergeCell ref="D5:D7"/>
    <mergeCell ref="D3:M4"/>
    <mergeCell ref="B23:M23"/>
    <mergeCell ref="C24:M24"/>
    <mergeCell ref="G5:G7"/>
    <mergeCell ref="I5:I7"/>
    <mergeCell ref="K5:K7"/>
    <mergeCell ref="M5:M7"/>
    <mergeCell ref="B13:B22"/>
    <mergeCell ref="C13:C14"/>
    <mergeCell ref="C15:C16"/>
    <mergeCell ref="C17:C19"/>
    <mergeCell ref="C20:C22"/>
    <mergeCell ref="B8:B12"/>
    <mergeCell ref="C8:C9"/>
    <mergeCell ref="C10:C11"/>
    <mergeCell ref="B5:B7"/>
  </mergeCells>
  <hyperlinks>
    <hyperlink ref="C24" r:id="rId1" xr:uid="{3E095AF5-0B8B-4508-B34D-1686DA6EC754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C4F97-0B26-4257-A161-A44A83E40C65}">
  <dimension ref="A1:BO78"/>
  <sheetViews>
    <sheetView zoomScale="80" zoomScaleNormal="80" workbookViewId="0">
      <selection activeCell="R24" sqref="R24"/>
    </sheetView>
  </sheetViews>
  <sheetFormatPr defaultColWidth="0" defaultRowHeight="15" zeroHeight="1" x14ac:dyDescent="0.25"/>
  <cols>
    <col min="1" max="1" width="8.140625" style="42" customWidth="1"/>
    <col min="2" max="2" width="12.42578125" style="42" customWidth="1"/>
    <col min="3" max="3" width="27.28515625" style="42" customWidth="1"/>
    <col min="4" max="4" width="14" style="42" customWidth="1"/>
    <col min="5" max="5" width="37.28515625" style="42" customWidth="1"/>
    <col min="6" max="6" width="11.28515625" style="42" customWidth="1"/>
    <col min="7" max="8" width="9.140625" style="42" customWidth="1"/>
    <col min="9" max="9" width="11" style="42" customWidth="1"/>
    <col min="10" max="10" width="9.140625" style="42" customWidth="1"/>
    <col min="11" max="11" width="11" style="42" customWidth="1"/>
    <col min="12" max="12" width="9.140625" style="42" customWidth="1"/>
    <col min="13" max="13" width="10.85546875" style="42" customWidth="1"/>
    <col min="14" max="14" width="9.140625" style="42" customWidth="1"/>
    <col min="15" max="15" width="11.140625" style="42" customWidth="1"/>
    <col min="16" max="20" width="9.140625" style="42" customWidth="1"/>
    <col min="21" max="23" width="9.140625" style="42" hidden="1"/>
    <col min="24" max="24" width="13.7109375" style="42" hidden="1"/>
    <col min="25" max="67" width="0" style="42" hidden="1"/>
    <col min="68" max="16384" width="9.140625" style="42" hidden="1"/>
  </cols>
  <sheetData>
    <row r="1" spans="2:67" x14ac:dyDescent="0.25"/>
    <row r="2" spans="2:67" ht="15.75" thickBot="1" x14ac:dyDescent="0.3"/>
    <row r="3" spans="2:67" ht="33" customHeight="1" thickBot="1" x14ac:dyDescent="0.3">
      <c r="B3" s="82"/>
      <c r="C3" s="83"/>
      <c r="D3" s="84" t="s">
        <v>45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</row>
    <row r="4" spans="2:67" ht="33" customHeight="1" thickBot="1" x14ac:dyDescent="0.3">
      <c r="B4" s="82"/>
      <c r="C4" s="83"/>
      <c r="D4" s="87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  <c r="W4" s="47" t="s">
        <v>19</v>
      </c>
      <c r="X4" s="48"/>
      <c r="Y4" s="48"/>
      <c r="Z4" s="48"/>
      <c r="AA4" s="48"/>
      <c r="AB4" s="48"/>
      <c r="AC4" s="48"/>
      <c r="AD4" s="48"/>
      <c r="AJ4" s="47" t="s">
        <v>19</v>
      </c>
      <c r="AK4" s="48"/>
      <c r="AL4" s="48"/>
      <c r="AM4" s="48"/>
      <c r="AN4" s="48"/>
      <c r="AO4" s="48"/>
      <c r="AP4" s="48"/>
      <c r="AQ4" s="48"/>
      <c r="AU4" s="47" t="s">
        <v>19</v>
      </c>
      <c r="AV4" s="48"/>
      <c r="AW4" s="48"/>
      <c r="AX4" s="48"/>
      <c r="AY4" s="48"/>
      <c r="AZ4" s="48"/>
      <c r="BA4" s="48"/>
      <c r="BB4" s="48"/>
      <c r="BG4" s="47" t="s">
        <v>19</v>
      </c>
      <c r="BH4" s="48"/>
      <c r="BI4" s="48"/>
      <c r="BJ4" s="48"/>
      <c r="BK4" s="48"/>
      <c r="BL4" s="48"/>
      <c r="BM4" s="48"/>
      <c r="BN4" s="48"/>
    </row>
    <row r="5" spans="2:67" ht="15.75" thickBot="1" x14ac:dyDescent="0.3">
      <c r="B5" s="73" t="s">
        <v>0</v>
      </c>
      <c r="C5" s="74" t="s">
        <v>1</v>
      </c>
      <c r="D5" s="74" t="s">
        <v>20</v>
      </c>
      <c r="E5" s="74" t="s">
        <v>21</v>
      </c>
      <c r="F5" s="74" t="s">
        <v>2</v>
      </c>
      <c r="G5" s="75">
        <v>2017</v>
      </c>
      <c r="H5" s="75">
        <v>2018</v>
      </c>
      <c r="I5" s="76" t="s">
        <v>41</v>
      </c>
      <c r="J5" s="75">
        <v>2019</v>
      </c>
      <c r="K5" s="76" t="s">
        <v>42</v>
      </c>
      <c r="L5" s="75">
        <v>2020</v>
      </c>
      <c r="M5" s="76" t="s">
        <v>43</v>
      </c>
      <c r="N5" s="75">
        <v>2021</v>
      </c>
      <c r="O5" s="77" t="s">
        <v>44</v>
      </c>
      <c r="P5" s="43"/>
      <c r="Q5" s="43"/>
      <c r="R5" s="43"/>
      <c r="S5" s="43"/>
      <c r="T5" s="43"/>
      <c r="V5" s="49" t="s">
        <v>18</v>
      </c>
      <c r="W5" s="49" t="s">
        <v>0</v>
      </c>
      <c r="X5" s="49" t="s">
        <v>1</v>
      </c>
      <c r="Y5" s="49" t="s">
        <v>20</v>
      </c>
      <c r="Z5" s="49" t="s">
        <v>21</v>
      </c>
      <c r="AA5" s="49" t="s">
        <v>2</v>
      </c>
      <c r="AB5" s="49" t="s">
        <v>3</v>
      </c>
      <c r="AC5" s="50"/>
      <c r="AD5" s="50"/>
      <c r="AE5" s="51">
        <v>2018</v>
      </c>
      <c r="AI5" s="49" t="s">
        <v>18</v>
      </c>
      <c r="AJ5" s="49" t="s">
        <v>0</v>
      </c>
      <c r="AK5" s="49" t="s">
        <v>1</v>
      </c>
      <c r="AL5" s="49" t="s">
        <v>20</v>
      </c>
      <c r="AM5" s="49" t="s">
        <v>21</v>
      </c>
      <c r="AN5" s="49" t="s">
        <v>2</v>
      </c>
      <c r="AO5" s="49" t="s">
        <v>3</v>
      </c>
      <c r="AP5" s="50"/>
      <c r="AQ5" s="50"/>
      <c r="AR5" s="51">
        <v>2019</v>
      </c>
      <c r="AT5" s="49" t="s">
        <v>18</v>
      </c>
      <c r="AU5" s="49" t="s">
        <v>0</v>
      </c>
      <c r="AV5" s="49" t="s">
        <v>1</v>
      </c>
      <c r="AW5" s="49" t="s">
        <v>20</v>
      </c>
      <c r="AX5" s="49" t="s">
        <v>21</v>
      </c>
      <c r="AY5" s="49" t="s">
        <v>2</v>
      </c>
      <c r="AZ5" s="49" t="s">
        <v>3</v>
      </c>
      <c r="BA5" s="50"/>
      <c r="BB5" s="50"/>
      <c r="BC5" s="51">
        <v>2020</v>
      </c>
      <c r="BF5" s="49" t="s">
        <v>18</v>
      </c>
      <c r="BG5" s="49" t="s">
        <v>0</v>
      </c>
      <c r="BH5" s="49" t="s">
        <v>1</v>
      </c>
      <c r="BI5" s="49" t="s">
        <v>20</v>
      </c>
      <c r="BJ5" s="49" t="s">
        <v>21</v>
      </c>
      <c r="BK5" s="49" t="s">
        <v>2</v>
      </c>
      <c r="BL5" s="49" t="s">
        <v>3</v>
      </c>
      <c r="BM5" s="50"/>
      <c r="BN5" s="50"/>
      <c r="BO5" s="51">
        <v>2021</v>
      </c>
    </row>
    <row r="6" spans="2:67" ht="15.75" thickBot="1" x14ac:dyDescent="0.3">
      <c r="B6" s="78"/>
      <c r="C6" s="79"/>
      <c r="D6" s="79"/>
      <c r="E6" s="79"/>
      <c r="F6" s="79"/>
      <c r="G6" s="63" t="s">
        <v>50</v>
      </c>
      <c r="H6" s="63" t="s">
        <v>51</v>
      </c>
      <c r="I6" s="76"/>
      <c r="J6" s="63" t="s">
        <v>52</v>
      </c>
      <c r="K6" s="76"/>
      <c r="L6" s="63" t="s">
        <v>53</v>
      </c>
      <c r="M6" s="76"/>
      <c r="N6" s="63" t="s">
        <v>54</v>
      </c>
      <c r="O6" s="77"/>
      <c r="P6" s="43"/>
      <c r="Q6" s="43"/>
      <c r="R6" s="43"/>
      <c r="S6" s="43"/>
      <c r="T6" s="43"/>
      <c r="V6" s="50"/>
      <c r="W6" s="50"/>
      <c r="X6" s="50"/>
      <c r="Y6" s="50"/>
      <c r="Z6" s="50"/>
      <c r="AA6" s="50"/>
      <c r="AB6" s="49" t="s">
        <v>4</v>
      </c>
      <c r="AC6" s="50"/>
      <c r="AD6" s="51" t="s">
        <v>5</v>
      </c>
      <c r="AE6" s="51" t="s">
        <v>39</v>
      </c>
      <c r="AI6" s="50"/>
      <c r="AJ6" s="50"/>
      <c r="AK6" s="50"/>
      <c r="AL6" s="50"/>
      <c r="AM6" s="50"/>
      <c r="AN6" s="50"/>
      <c r="AO6" s="49" t="s">
        <v>4</v>
      </c>
      <c r="AP6" s="50"/>
      <c r="AQ6" s="51" t="s">
        <v>5</v>
      </c>
      <c r="AR6" s="51" t="s">
        <v>39</v>
      </c>
      <c r="AT6" s="50"/>
      <c r="AU6" s="50"/>
      <c r="AV6" s="50"/>
      <c r="AW6" s="50"/>
      <c r="AX6" s="50"/>
      <c r="AY6" s="50"/>
      <c r="AZ6" s="49" t="s">
        <v>4</v>
      </c>
      <c r="BA6" s="50"/>
      <c r="BB6" s="51" t="s">
        <v>5</v>
      </c>
      <c r="BC6" s="51" t="s">
        <v>39</v>
      </c>
      <c r="BF6" s="50"/>
      <c r="BG6" s="50"/>
      <c r="BH6" s="50"/>
      <c r="BI6" s="50"/>
      <c r="BJ6" s="50"/>
      <c r="BK6" s="50"/>
      <c r="BL6" s="49" t="s">
        <v>4</v>
      </c>
      <c r="BM6" s="50"/>
      <c r="BN6" s="51" t="s">
        <v>5</v>
      </c>
      <c r="BO6" s="51" t="s">
        <v>39</v>
      </c>
    </row>
    <row r="7" spans="2:67" ht="15.75" thickBot="1" x14ac:dyDescent="0.3">
      <c r="B7" s="78"/>
      <c r="C7" s="79"/>
      <c r="D7" s="79"/>
      <c r="E7" s="79"/>
      <c r="F7" s="79"/>
      <c r="G7" s="75" t="s">
        <v>40</v>
      </c>
      <c r="H7" s="75" t="s">
        <v>40</v>
      </c>
      <c r="I7" s="76"/>
      <c r="J7" s="75" t="s">
        <v>40</v>
      </c>
      <c r="K7" s="76"/>
      <c r="L7" s="75" t="s">
        <v>40</v>
      </c>
      <c r="M7" s="76"/>
      <c r="N7" s="75" t="s">
        <v>40</v>
      </c>
      <c r="O7" s="77"/>
      <c r="P7" s="43"/>
      <c r="Q7" s="43"/>
      <c r="R7" s="43"/>
      <c r="S7" s="43"/>
      <c r="T7" s="43"/>
      <c r="V7" s="50"/>
      <c r="W7" s="50"/>
      <c r="X7" s="50"/>
      <c r="Y7" s="50"/>
      <c r="Z7" s="50"/>
      <c r="AA7" s="50"/>
      <c r="AB7" s="51" t="s">
        <v>6</v>
      </c>
      <c r="AC7" s="51" t="s">
        <v>7</v>
      </c>
      <c r="AD7" s="51" t="s">
        <v>7</v>
      </c>
      <c r="AE7" s="51" t="s">
        <v>7</v>
      </c>
      <c r="AI7" s="50"/>
      <c r="AJ7" s="50"/>
      <c r="AK7" s="50"/>
      <c r="AL7" s="50"/>
      <c r="AM7" s="50"/>
      <c r="AN7" s="50"/>
      <c r="AO7" s="51" t="s">
        <v>6</v>
      </c>
      <c r="AP7" s="51" t="s">
        <v>7</v>
      </c>
      <c r="AQ7" s="51" t="s">
        <v>7</v>
      </c>
      <c r="AR7" s="51" t="s">
        <v>7</v>
      </c>
      <c r="AT7" s="50"/>
      <c r="AU7" s="50"/>
      <c r="AV7" s="50"/>
      <c r="AW7" s="50"/>
      <c r="AX7" s="50"/>
      <c r="AY7" s="50"/>
      <c r="AZ7" s="51" t="s">
        <v>6</v>
      </c>
      <c r="BA7" s="51" t="s">
        <v>7</v>
      </c>
      <c r="BB7" s="51" t="s">
        <v>7</v>
      </c>
      <c r="BC7" s="51" t="s">
        <v>7</v>
      </c>
      <c r="BF7" s="50"/>
      <c r="BG7" s="50"/>
      <c r="BH7" s="50"/>
      <c r="BI7" s="50"/>
      <c r="BJ7" s="50"/>
      <c r="BK7" s="50"/>
      <c r="BL7" s="51" t="s">
        <v>6</v>
      </c>
      <c r="BM7" s="51" t="s">
        <v>7</v>
      </c>
      <c r="BN7" s="51" t="s">
        <v>7</v>
      </c>
      <c r="BO7" s="51" t="s">
        <v>7</v>
      </c>
    </row>
    <row r="8" spans="2:67" x14ac:dyDescent="0.25">
      <c r="B8" s="37" t="s">
        <v>22</v>
      </c>
      <c r="C8" s="33" t="s">
        <v>23</v>
      </c>
      <c r="D8" s="33" t="s">
        <v>24</v>
      </c>
      <c r="E8" s="33" t="s">
        <v>24</v>
      </c>
      <c r="F8" s="13" t="s">
        <v>10</v>
      </c>
      <c r="G8" s="14">
        <v>1.02478</v>
      </c>
      <c r="H8" s="14">
        <v>1.2550399999999999</v>
      </c>
      <c r="I8" s="21">
        <f>IF(OR(G8=0,H8=0),0,H8/G8-1)</f>
        <v>0.22469212904233093</v>
      </c>
      <c r="J8" s="14">
        <v>1.1786200000000002</v>
      </c>
      <c r="K8" s="21">
        <f>IF(OR(H8=0,J8=0),0,J8/H8-1)</f>
        <v>-6.0890489546149729E-2</v>
      </c>
      <c r="L8" s="14">
        <v>1.3559000000000001</v>
      </c>
      <c r="M8" s="21">
        <f>IF(OR(J8=0,L8=0),0,L8/J8-1)</f>
        <v>0.15041319509256579</v>
      </c>
      <c r="N8" s="14">
        <v>1.5388499999999998</v>
      </c>
      <c r="O8" s="22">
        <f>IF(OR(L8=0,N8=0),0,N8/L8-1)</f>
        <v>0.13492882955970176</v>
      </c>
      <c r="P8" s="44"/>
      <c r="Q8" s="44"/>
      <c r="R8" s="44"/>
      <c r="S8" s="44"/>
      <c r="T8" s="44"/>
      <c r="V8" s="52">
        <v>2018</v>
      </c>
      <c r="W8" s="52" t="s">
        <v>22</v>
      </c>
      <c r="X8" s="52" t="s">
        <v>23</v>
      </c>
      <c r="Y8" s="52" t="s">
        <v>24</v>
      </c>
      <c r="Z8" s="52" t="s">
        <v>24</v>
      </c>
      <c r="AA8" s="53" t="s">
        <v>10</v>
      </c>
      <c r="AB8" s="54">
        <v>0</v>
      </c>
      <c r="AC8" s="54">
        <v>799.66</v>
      </c>
      <c r="AD8" s="54">
        <v>455.38</v>
      </c>
      <c r="AE8" s="54">
        <f>AC8+AD8</f>
        <v>1255.04</v>
      </c>
      <c r="AI8" s="52">
        <v>2019</v>
      </c>
      <c r="AJ8" s="52" t="s">
        <v>22</v>
      </c>
      <c r="AK8" s="52" t="s">
        <v>23</v>
      </c>
      <c r="AL8" s="52" t="s">
        <v>24</v>
      </c>
      <c r="AM8" s="52" t="s">
        <v>24</v>
      </c>
      <c r="AN8" s="53" t="s">
        <v>10</v>
      </c>
      <c r="AO8" s="54">
        <v>0</v>
      </c>
      <c r="AP8" s="54">
        <v>753.32</v>
      </c>
      <c r="AQ8" s="54">
        <v>425.3</v>
      </c>
      <c r="AR8" s="54">
        <f>AP8+AQ8</f>
        <v>1178.6200000000001</v>
      </c>
      <c r="AT8" s="52">
        <v>2020</v>
      </c>
      <c r="AU8" s="52" t="s">
        <v>22</v>
      </c>
      <c r="AV8" s="52" t="s">
        <v>23</v>
      </c>
      <c r="AW8" s="52" t="s">
        <v>24</v>
      </c>
      <c r="AX8" s="52" t="s">
        <v>24</v>
      </c>
      <c r="AY8" s="53" t="s">
        <v>10</v>
      </c>
      <c r="AZ8" s="54">
        <v>0</v>
      </c>
      <c r="BA8" s="54">
        <v>966.62</v>
      </c>
      <c r="BB8" s="54">
        <v>389.28</v>
      </c>
      <c r="BC8" s="54">
        <f>BA8+BB8</f>
        <v>1355.9</v>
      </c>
      <c r="BF8" s="52">
        <v>2021</v>
      </c>
      <c r="BG8" s="52" t="s">
        <v>22</v>
      </c>
      <c r="BH8" s="52" t="s">
        <v>23</v>
      </c>
      <c r="BI8" s="52" t="s">
        <v>24</v>
      </c>
      <c r="BJ8" s="52" t="s">
        <v>24</v>
      </c>
      <c r="BK8" s="53" t="s">
        <v>10</v>
      </c>
      <c r="BL8" s="54">
        <v>0</v>
      </c>
      <c r="BM8" s="54">
        <v>1084.52</v>
      </c>
      <c r="BN8" s="54">
        <v>454.33</v>
      </c>
      <c r="BO8" s="54">
        <f>BM8+BN8</f>
        <v>1538.85</v>
      </c>
    </row>
    <row r="9" spans="2:67" x14ac:dyDescent="0.25">
      <c r="B9" s="38"/>
      <c r="C9" s="30"/>
      <c r="D9" s="30"/>
      <c r="E9" s="30"/>
      <c r="F9" s="5" t="s">
        <v>25</v>
      </c>
      <c r="G9" s="6">
        <v>0.70562000000000002</v>
      </c>
      <c r="H9" s="6">
        <v>0.84699999999999998</v>
      </c>
      <c r="I9" s="23">
        <f t="shared" ref="I9:I36" si="0">IF(OR(G9=0,H9=0),0,H9/G9-1)</f>
        <v>0.20036280150789376</v>
      </c>
      <c r="J9" s="6">
        <v>0.7938900000000001</v>
      </c>
      <c r="K9" s="23">
        <f t="shared" ref="K9:K36" si="1">IF(OR(H9=0,J9=0),0,J9/H9-1)</f>
        <v>-6.270365997638716E-2</v>
      </c>
      <c r="L9" s="6">
        <v>0.89170999999999989</v>
      </c>
      <c r="M9" s="23">
        <f t="shared" ref="M9:M36" si="2">IF(OR(J9=0,L9=0),0,L9/J9-1)</f>
        <v>0.12321606267870844</v>
      </c>
      <c r="N9" s="6">
        <v>1.0261500000000001</v>
      </c>
      <c r="O9" s="24">
        <f t="shared" ref="O9:O36" si="3">IF(OR(L9=0,N9=0),0,N9/L9-1)</f>
        <v>0.15076650480537412</v>
      </c>
      <c r="P9" s="44"/>
      <c r="Q9" s="44"/>
      <c r="R9" s="44"/>
      <c r="S9" s="44"/>
      <c r="T9" s="44"/>
      <c r="V9" s="55"/>
      <c r="W9" s="55"/>
      <c r="X9" s="55"/>
      <c r="Y9" s="55"/>
      <c r="Z9" s="55"/>
      <c r="AA9" s="53" t="s">
        <v>25</v>
      </c>
      <c r="AB9" s="54">
        <v>0</v>
      </c>
      <c r="AC9" s="54">
        <v>570.57000000000005</v>
      </c>
      <c r="AD9" s="54">
        <v>276.43</v>
      </c>
      <c r="AE9" s="54">
        <f t="shared" ref="AE9:AE36" si="4">AC9+AD9</f>
        <v>847</v>
      </c>
      <c r="AI9" s="55"/>
      <c r="AJ9" s="55"/>
      <c r="AK9" s="55"/>
      <c r="AL9" s="55"/>
      <c r="AM9" s="55"/>
      <c r="AN9" s="53" t="s">
        <v>25</v>
      </c>
      <c r="AO9" s="54">
        <v>0</v>
      </c>
      <c r="AP9" s="54">
        <v>542.34</v>
      </c>
      <c r="AQ9" s="54">
        <v>251.55</v>
      </c>
      <c r="AR9" s="54">
        <f t="shared" ref="AR9:AR36" si="5">AP9+AQ9</f>
        <v>793.8900000000001</v>
      </c>
      <c r="AT9" s="55"/>
      <c r="AU9" s="55"/>
      <c r="AV9" s="55"/>
      <c r="AW9" s="55"/>
      <c r="AX9" s="55"/>
      <c r="AY9" s="53" t="s">
        <v>25</v>
      </c>
      <c r="AZ9" s="54">
        <v>0</v>
      </c>
      <c r="BA9" s="54">
        <v>661.68</v>
      </c>
      <c r="BB9" s="54">
        <v>230.03</v>
      </c>
      <c r="BC9" s="54">
        <f t="shared" ref="BC9:BC36" si="6">BA9+BB9</f>
        <v>891.70999999999992</v>
      </c>
      <c r="BF9" s="55"/>
      <c r="BG9" s="55"/>
      <c r="BH9" s="55"/>
      <c r="BI9" s="55"/>
      <c r="BJ9" s="55"/>
      <c r="BK9" s="53" t="s">
        <v>25</v>
      </c>
      <c r="BL9" s="54">
        <v>0</v>
      </c>
      <c r="BM9" s="54">
        <v>743.23</v>
      </c>
      <c r="BN9" s="54">
        <v>282.92</v>
      </c>
      <c r="BO9" s="54">
        <f t="shared" ref="BO9:BO36" si="7">BM9+BN9</f>
        <v>1026.1500000000001</v>
      </c>
    </row>
    <row r="10" spans="2:67" x14ac:dyDescent="0.25">
      <c r="B10" s="38"/>
      <c r="C10" s="30"/>
      <c r="D10" s="30"/>
      <c r="E10" s="30"/>
      <c r="F10" s="5" t="s">
        <v>11</v>
      </c>
      <c r="G10" s="6">
        <v>0.53824000000000005</v>
      </c>
      <c r="H10" s="6">
        <v>0.61792000000000002</v>
      </c>
      <c r="I10" s="23">
        <f t="shared" si="0"/>
        <v>0.14803804994054692</v>
      </c>
      <c r="J10" s="6">
        <v>0.58291000000000004</v>
      </c>
      <c r="K10" s="23">
        <f t="shared" si="1"/>
        <v>-5.6657819782496066E-2</v>
      </c>
      <c r="L10" s="6">
        <v>0.58677000000000001</v>
      </c>
      <c r="M10" s="23">
        <f t="shared" si="2"/>
        <v>6.6219484997682709E-3</v>
      </c>
      <c r="N10" s="6">
        <v>0.68485000000000007</v>
      </c>
      <c r="O10" s="24">
        <f t="shared" si="3"/>
        <v>0.16715237657003601</v>
      </c>
      <c r="P10" s="44"/>
      <c r="Q10" s="44"/>
      <c r="R10" s="44"/>
      <c r="S10" s="44"/>
      <c r="T10" s="44"/>
      <c r="V10" s="55"/>
      <c r="W10" s="55"/>
      <c r="X10" s="56"/>
      <c r="Y10" s="56"/>
      <c r="Z10" s="56"/>
      <c r="AA10" s="53" t="s">
        <v>11</v>
      </c>
      <c r="AB10" s="54">
        <v>0</v>
      </c>
      <c r="AC10" s="54">
        <v>341.49</v>
      </c>
      <c r="AD10" s="54">
        <v>276.43</v>
      </c>
      <c r="AE10" s="54">
        <f t="shared" si="4"/>
        <v>617.92000000000007</v>
      </c>
      <c r="AI10" s="55"/>
      <c r="AJ10" s="55"/>
      <c r="AK10" s="56"/>
      <c r="AL10" s="56"/>
      <c r="AM10" s="56"/>
      <c r="AN10" s="53" t="s">
        <v>11</v>
      </c>
      <c r="AO10" s="54">
        <v>0</v>
      </c>
      <c r="AP10" s="54">
        <v>331.36</v>
      </c>
      <c r="AQ10" s="54">
        <v>251.55</v>
      </c>
      <c r="AR10" s="54">
        <f t="shared" si="5"/>
        <v>582.91000000000008</v>
      </c>
      <c r="AT10" s="55"/>
      <c r="AU10" s="55"/>
      <c r="AV10" s="56"/>
      <c r="AW10" s="56"/>
      <c r="AX10" s="56"/>
      <c r="AY10" s="53" t="s">
        <v>11</v>
      </c>
      <c r="AZ10" s="54">
        <v>0</v>
      </c>
      <c r="BA10" s="54">
        <v>356.74</v>
      </c>
      <c r="BB10" s="54">
        <v>230.03</v>
      </c>
      <c r="BC10" s="54">
        <f t="shared" si="6"/>
        <v>586.77</v>
      </c>
      <c r="BF10" s="55"/>
      <c r="BG10" s="55"/>
      <c r="BH10" s="56"/>
      <c r="BI10" s="56"/>
      <c r="BJ10" s="56"/>
      <c r="BK10" s="53" t="s">
        <v>11</v>
      </c>
      <c r="BL10" s="54">
        <v>0</v>
      </c>
      <c r="BM10" s="54">
        <v>401.93</v>
      </c>
      <c r="BN10" s="54">
        <v>282.92</v>
      </c>
      <c r="BO10" s="54">
        <f t="shared" si="7"/>
        <v>684.85</v>
      </c>
    </row>
    <row r="11" spans="2:67" x14ac:dyDescent="0.25">
      <c r="B11" s="38"/>
      <c r="C11" s="5" t="s">
        <v>38</v>
      </c>
      <c r="D11" s="5" t="s">
        <v>24</v>
      </c>
      <c r="E11" s="5" t="s">
        <v>24</v>
      </c>
      <c r="F11" s="5" t="s">
        <v>14</v>
      </c>
      <c r="G11" s="6">
        <v>0</v>
      </c>
      <c r="H11" s="6">
        <v>0.46467999999999993</v>
      </c>
      <c r="I11" s="23">
        <f t="shared" si="0"/>
        <v>0</v>
      </c>
      <c r="J11" s="6">
        <v>0.43886999999999998</v>
      </c>
      <c r="K11" s="23">
        <f t="shared" si="1"/>
        <v>-5.5543599896702989E-2</v>
      </c>
      <c r="L11" s="6">
        <v>0.69349000000000005</v>
      </c>
      <c r="M11" s="23">
        <f t="shared" si="2"/>
        <v>0.58017180486248798</v>
      </c>
      <c r="N11" s="6">
        <v>0.80371999999999999</v>
      </c>
      <c r="O11" s="24">
        <f t="shared" si="3"/>
        <v>0.15894966041327185</v>
      </c>
      <c r="P11" s="44"/>
      <c r="Q11" s="44"/>
      <c r="R11" s="44"/>
      <c r="S11" s="44"/>
      <c r="T11" s="44"/>
      <c r="V11" s="55"/>
      <c r="W11" s="55"/>
      <c r="X11" s="53" t="s">
        <v>38</v>
      </c>
      <c r="Y11" s="53" t="s">
        <v>24</v>
      </c>
      <c r="Z11" s="53" t="s">
        <v>24</v>
      </c>
      <c r="AA11" s="53" t="s">
        <v>14</v>
      </c>
      <c r="AB11" s="54">
        <v>0</v>
      </c>
      <c r="AC11" s="54">
        <v>173.34</v>
      </c>
      <c r="AD11" s="54">
        <v>291.33999999999997</v>
      </c>
      <c r="AE11" s="54">
        <f t="shared" si="4"/>
        <v>464.67999999999995</v>
      </c>
      <c r="AI11" s="55"/>
      <c r="AJ11" s="55"/>
      <c r="AK11" s="53" t="s">
        <v>38</v>
      </c>
      <c r="AL11" s="53" t="s">
        <v>24</v>
      </c>
      <c r="AM11" s="53" t="s">
        <v>24</v>
      </c>
      <c r="AN11" s="53" t="s">
        <v>14</v>
      </c>
      <c r="AO11" s="54">
        <v>0</v>
      </c>
      <c r="AP11" s="54">
        <v>172.84</v>
      </c>
      <c r="AQ11" s="54">
        <v>266.02999999999997</v>
      </c>
      <c r="AR11" s="54">
        <f t="shared" si="5"/>
        <v>438.87</v>
      </c>
      <c r="AT11" s="55"/>
      <c r="AU11" s="55"/>
      <c r="AV11" s="53" t="s">
        <v>38</v>
      </c>
      <c r="AW11" s="53" t="s">
        <v>24</v>
      </c>
      <c r="AX11" s="53" t="s">
        <v>24</v>
      </c>
      <c r="AY11" s="53" t="s">
        <v>14</v>
      </c>
      <c r="AZ11" s="54">
        <v>0</v>
      </c>
      <c r="BA11" s="54">
        <v>450.19</v>
      </c>
      <c r="BB11" s="54">
        <v>243.3</v>
      </c>
      <c r="BC11" s="54">
        <f t="shared" si="6"/>
        <v>693.49</v>
      </c>
      <c r="BF11" s="55"/>
      <c r="BG11" s="55"/>
      <c r="BH11" s="53" t="s">
        <v>38</v>
      </c>
      <c r="BI11" s="53" t="s">
        <v>24</v>
      </c>
      <c r="BJ11" s="53" t="s">
        <v>24</v>
      </c>
      <c r="BK11" s="53" t="s">
        <v>14</v>
      </c>
      <c r="BL11" s="54">
        <v>0</v>
      </c>
      <c r="BM11" s="54">
        <v>506.52</v>
      </c>
      <c r="BN11" s="54">
        <v>297.2</v>
      </c>
      <c r="BO11" s="54">
        <f t="shared" si="7"/>
        <v>803.72</v>
      </c>
    </row>
    <row r="12" spans="2:67" x14ac:dyDescent="0.25">
      <c r="B12" s="38"/>
      <c r="C12" s="5" t="s">
        <v>26</v>
      </c>
      <c r="D12" s="5" t="s">
        <v>24</v>
      </c>
      <c r="E12" s="5" t="s">
        <v>24</v>
      </c>
      <c r="F12" s="5" t="s">
        <v>14</v>
      </c>
      <c r="G12" s="6">
        <v>0.60441</v>
      </c>
      <c r="H12" s="6">
        <v>0.70605999999999991</v>
      </c>
      <c r="I12" s="23">
        <f t="shared" si="0"/>
        <v>0.16818053969987234</v>
      </c>
      <c r="J12" s="6">
        <v>0.66483999999999988</v>
      </c>
      <c r="K12" s="23">
        <f t="shared" si="1"/>
        <v>-5.8380307622581729E-2</v>
      </c>
      <c r="L12" s="6">
        <v>0.69349000000000005</v>
      </c>
      <c r="M12" s="23">
        <f t="shared" si="2"/>
        <v>4.3093075025570249E-2</v>
      </c>
      <c r="N12" s="6">
        <v>0.80371999999999999</v>
      </c>
      <c r="O12" s="24">
        <f t="shared" si="3"/>
        <v>0.15894966041327185</v>
      </c>
      <c r="P12" s="44"/>
      <c r="Q12" s="44"/>
      <c r="R12" s="44"/>
      <c r="S12" s="44"/>
      <c r="T12" s="44"/>
      <c r="V12" s="55"/>
      <c r="W12" s="55"/>
      <c r="X12" s="53" t="s">
        <v>26</v>
      </c>
      <c r="Y12" s="53" t="s">
        <v>24</v>
      </c>
      <c r="Z12" s="53" t="s">
        <v>24</v>
      </c>
      <c r="AA12" s="53" t="s">
        <v>14</v>
      </c>
      <c r="AB12" s="54">
        <v>0</v>
      </c>
      <c r="AC12" s="54">
        <v>414.72</v>
      </c>
      <c r="AD12" s="54">
        <v>291.33999999999997</v>
      </c>
      <c r="AE12" s="54">
        <f t="shared" si="4"/>
        <v>706.06</v>
      </c>
      <c r="AI12" s="55"/>
      <c r="AJ12" s="55"/>
      <c r="AK12" s="53" t="s">
        <v>26</v>
      </c>
      <c r="AL12" s="53" t="s">
        <v>24</v>
      </c>
      <c r="AM12" s="53" t="s">
        <v>24</v>
      </c>
      <c r="AN12" s="53" t="s">
        <v>14</v>
      </c>
      <c r="AO12" s="54">
        <v>0</v>
      </c>
      <c r="AP12" s="54">
        <v>398.81</v>
      </c>
      <c r="AQ12" s="54">
        <v>266.02999999999997</v>
      </c>
      <c r="AR12" s="54">
        <f t="shared" si="5"/>
        <v>664.83999999999992</v>
      </c>
      <c r="AT12" s="55"/>
      <c r="AU12" s="55"/>
      <c r="AV12" s="53" t="s">
        <v>26</v>
      </c>
      <c r="AW12" s="53" t="s">
        <v>24</v>
      </c>
      <c r="AX12" s="53" t="s">
        <v>24</v>
      </c>
      <c r="AY12" s="53" t="s">
        <v>14</v>
      </c>
      <c r="AZ12" s="54">
        <v>0</v>
      </c>
      <c r="BA12" s="54">
        <v>450.19</v>
      </c>
      <c r="BB12" s="54">
        <v>243.3</v>
      </c>
      <c r="BC12" s="54">
        <f t="shared" si="6"/>
        <v>693.49</v>
      </c>
      <c r="BF12" s="55"/>
      <c r="BG12" s="55"/>
      <c r="BH12" s="53" t="s">
        <v>26</v>
      </c>
      <c r="BI12" s="53" t="s">
        <v>24</v>
      </c>
      <c r="BJ12" s="53" t="s">
        <v>24</v>
      </c>
      <c r="BK12" s="53" t="s">
        <v>14</v>
      </c>
      <c r="BL12" s="54">
        <v>0</v>
      </c>
      <c r="BM12" s="54">
        <v>506.52</v>
      </c>
      <c r="BN12" s="54">
        <v>297.2</v>
      </c>
      <c r="BO12" s="54">
        <f t="shared" si="7"/>
        <v>803.72</v>
      </c>
    </row>
    <row r="13" spans="2:67" x14ac:dyDescent="0.25">
      <c r="B13" s="38"/>
      <c r="C13" s="5" t="s">
        <v>38</v>
      </c>
      <c r="D13" s="5" t="s">
        <v>24</v>
      </c>
      <c r="E13" s="5" t="s">
        <v>27</v>
      </c>
      <c r="F13" s="5" t="s">
        <v>14</v>
      </c>
      <c r="G13" s="6">
        <v>0</v>
      </c>
      <c r="H13" s="6">
        <v>0.44271999999999995</v>
      </c>
      <c r="I13" s="23">
        <f t="shared" si="0"/>
        <v>0</v>
      </c>
      <c r="J13" s="6">
        <v>0.41090999999999994</v>
      </c>
      <c r="K13" s="23">
        <f t="shared" si="1"/>
        <v>-7.1851282977954511E-2</v>
      </c>
      <c r="L13" s="6">
        <v>0.66369</v>
      </c>
      <c r="M13" s="23">
        <f t="shared" si="2"/>
        <v>0.61517120537343972</v>
      </c>
      <c r="N13" s="6">
        <v>0.75724000000000002</v>
      </c>
      <c r="O13" s="24">
        <f t="shared" si="3"/>
        <v>0.14095436122286009</v>
      </c>
      <c r="P13" s="44"/>
      <c r="Q13" s="44"/>
      <c r="R13" s="44"/>
      <c r="S13" s="44"/>
      <c r="T13" s="44"/>
      <c r="V13" s="55"/>
      <c r="W13" s="55"/>
      <c r="X13" s="53" t="s">
        <v>38</v>
      </c>
      <c r="Y13" s="53" t="s">
        <v>24</v>
      </c>
      <c r="Z13" s="53" t="s">
        <v>27</v>
      </c>
      <c r="AA13" s="53" t="s">
        <v>14</v>
      </c>
      <c r="AB13" s="54">
        <v>0</v>
      </c>
      <c r="AC13" s="54">
        <v>151.38</v>
      </c>
      <c r="AD13" s="54">
        <v>291.33999999999997</v>
      </c>
      <c r="AE13" s="54">
        <f t="shared" si="4"/>
        <v>442.71999999999997</v>
      </c>
      <c r="AI13" s="55"/>
      <c r="AJ13" s="55"/>
      <c r="AK13" s="53" t="s">
        <v>38</v>
      </c>
      <c r="AL13" s="53" t="s">
        <v>24</v>
      </c>
      <c r="AM13" s="53" t="s">
        <v>27</v>
      </c>
      <c r="AN13" s="53" t="s">
        <v>14</v>
      </c>
      <c r="AO13" s="54">
        <v>0</v>
      </c>
      <c r="AP13" s="54">
        <v>144.88</v>
      </c>
      <c r="AQ13" s="54">
        <v>266.02999999999997</v>
      </c>
      <c r="AR13" s="54">
        <f t="shared" si="5"/>
        <v>410.90999999999997</v>
      </c>
      <c r="AT13" s="55"/>
      <c r="AU13" s="55"/>
      <c r="AV13" s="53" t="s">
        <v>38</v>
      </c>
      <c r="AW13" s="53" t="s">
        <v>24</v>
      </c>
      <c r="AX13" s="53" t="s">
        <v>27</v>
      </c>
      <c r="AY13" s="53" t="s">
        <v>14</v>
      </c>
      <c r="AZ13" s="54">
        <v>0</v>
      </c>
      <c r="BA13" s="54">
        <v>420.39</v>
      </c>
      <c r="BB13" s="54">
        <v>243.3</v>
      </c>
      <c r="BC13" s="54">
        <f t="shared" si="6"/>
        <v>663.69</v>
      </c>
      <c r="BF13" s="55"/>
      <c r="BG13" s="55"/>
      <c r="BH13" s="53" t="s">
        <v>38</v>
      </c>
      <c r="BI13" s="53" t="s">
        <v>24</v>
      </c>
      <c r="BJ13" s="53" t="s">
        <v>27</v>
      </c>
      <c r="BK13" s="53" t="s">
        <v>14</v>
      </c>
      <c r="BL13" s="54">
        <v>0</v>
      </c>
      <c r="BM13" s="54">
        <v>460.04</v>
      </c>
      <c r="BN13" s="54">
        <v>297.2</v>
      </c>
      <c r="BO13" s="54">
        <f t="shared" si="7"/>
        <v>757.24</v>
      </c>
    </row>
    <row r="14" spans="2:67" ht="15.75" thickBot="1" x14ac:dyDescent="0.3">
      <c r="B14" s="39"/>
      <c r="C14" s="17" t="s">
        <v>26</v>
      </c>
      <c r="D14" s="17" t="s">
        <v>24</v>
      </c>
      <c r="E14" s="17" t="s">
        <v>27</v>
      </c>
      <c r="F14" s="17" t="s">
        <v>14</v>
      </c>
      <c r="G14" s="18">
        <v>0.58977000000000002</v>
      </c>
      <c r="H14" s="18">
        <v>0.68409999999999993</v>
      </c>
      <c r="I14" s="25">
        <f t="shared" si="0"/>
        <v>0.15994370686877923</v>
      </c>
      <c r="J14" s="18">
        <v>0.63688</v>
      </c>
      <c r="K14" s="25">
        <f t="shared" si="1"/>
        <v>-6.9024996345563472E-2</v>
      </c>
      <c r="L14" s="18">
        <v>0.66369</v>
      </c>
      <c r="M14" s="25">
        <f t="shared" si="2"/>
        <v>4.209584223087548E-2</v>
      </c>
      <c r="N14" s="18">
        <v>0.75724000000000002</v>
      </c>
      <c r="O14" s="26">
        <f t="shared" si="3"/>
        <v>0.14095436122286009</v>
      </c>
      <c r="P14" s="44"/>
      <c r="Q14" s="44"/>
      <c r="R14" s="44"/>
      <c r="S14" s="44"/>
      <c r="T14" s="44"/>
      <c r="V14" s="56"/>
      <c r="W14" s="56"/>
      <c r="X14" s="53" t="s">
        <v>26</v>
      </c>
      <c r="Y14" s="53" t="s">
        <v>24</v>
      </c>
      <c r="Z14" s="53" t="s">
        <v>27</v>
      </c>
      <c r="AA14" s="53" t="s">
        <v>14</v>
      </c>
      <c r="AB14" s="54">
        <v>0</v>
      </c>
      <c r="AC14" s="54">
        <v>392.76</v>
      </c>
      <c r="AD14" s="54">
        <v>291.33999999999997</v>
      </c>
      <c r="AE14" s="54">
        <f t="shared" si="4"/>
        <v>684.09999999999991</v>
      </c>
      <c r="AI14" s="56"/>
      <c r="AJ14" s="56"/>
      <c r="AK14" s="53" t="s">
        <v>26</v>
      </c>
      <c r="AL14" s="53" t="s">
        <v>24</v>
      </c>
      <c r="AM14" s="53" t="s">
        <v>27</v>
      </c>
      <c r="AN14" s="53" t="s">
        <v>14</v>
      </c>
      <c r="AO14" s="54">
        <v>0</v>
      </c>
      <c r="AP14" s="54">
        <v>370.85</v>
      </c>
      <c r="AQ14" s="54">
        <v>266.02999999999997</v>
      </c>
      <c r="AR14" s="54">
        <f t="shared" si="5"/>
        <v>636.88</v>
      </c>
      <c r="AT14" s="56"/>
      <c r="AU14" s="56"/>
      <c r="AV14" s="53" t="s">
        <v>26</v>
      </c>
      <c r="AW14" s="53" t="s">
        <v>24</v>
      </c>
      <c r="AX14" s="53" t="s">
        <v>27</v>
      </c>
      <c r="AY14" s="53" t="s">
        <v>14</v>
      </c>
      <c r="AZ14" s="54">
        <v>0</v>
      </c>
      <c r="BA14" s="54">
        <v>420.39</v>
      </c>
      <c r="BB14" s="54">
        <v>243.3</v>
      </c>
      <c r="BC14" s="54">
        <f t="shared" si="6"/>
        <v>663.69</v>
      </c>
      <c r="BF14" s="56"/>
      <c r="BG14" s="56"/>
      <c r="BH14" s="53" t="s">
        <v>26</v>
      </c>
      <c r="BI14" s="53" t="s">
        <v>24</v>
      </c>
      <c r="BJ14" s="53" t="s">
        <v>27</v>
      </c>
      <c r="BK14" s="53" t="s">
        <v>14</v>
      </c>
      <c r="BL14" s="54">
        <v>0</v>
      </c>
      <c r="BM14" s="54">
        <v>460.04</v>
      </c>
      <c r="BN14" s="54">
        <v>297.2</v>
      </c>
      <c r="BO14" s="54">
        <f t="shared" si="7"/>
        <v>757.24</v>
      </c>
    </row>
    <row r="15" spans="2:67" x14ac:dyDescent="0.25">
      <c r="B15" s="37" t="s">
        <v>28</v>
      </c>
      <c r="C15" s="33" t="s">
        <v>23</v>
      </c>
      <c r="D15" s="33" t="s">
        <v>29</v>
      </c>
      <c r="E15" s="33" t="s">
        <v>30</v>
      </c>
      <c r="F15" s="13" t="s">
        <v>10</v>
      </c>
      <c r="G15" s="14">
        <v>0.71735000000000004</v>
      </c>
      <c r="H15" s="14">
        <v>0.87852999999999992</v>
      </c>
      <c r="I15" s="21">
        <f t="shared" si="0"/>
        <v>0.22468808810204211</v>
      </c>
      <c r="J15" s="14">
        <v>0.89573999999999998</v>
      </c>
      <c r="K15" s="21">
        <f t="shared" si="1"/>
        <v>1.9589541620661954E-2</v>
      </c>
      <c r="L15" s="14">
        <v>1.1319999999999999</v>
      </c>
      <c r="M15" s="21">
        <f t="shared" si="2"/>
        <v>0.26375957309040565</v>
      </c>
      <c r="N15" s="14">
        <v>1.3784100000000001</v>
      </c>
      <c r="O15" s="22">
        <f t="shared" si="3"/>
        <v>0.21767667844522998</v>
      </c>
      <c r="P15" s="44"/>
      <c r="Q15" s="44"/>
      <c r="R15" s="44"/>
      <c r="S15" s="44"/>
      <c r="T15" s="44"/>
      <c r="V15" s="52">
        <v>18</v>
      </c>
      <c r="W15" s="52" t="s">
        <v>28</v>
      </c>
      <c r="X15" s="52" t="s">
        <v>23</v>
      </c>
      <c r="Y15" s="52" t="s">
        <v>29</v>
      </c>
      <c r="Z15" s="52" t="s">
        <v>30</v>
      </c>
      <c r="AA15" s="53" t="s">
        <v>10</v>
      </c>
      <c r="AB15" s="54">
        <v>0</v>
      </c>
      <c r="AC15" s="54">
        <v>559.76</v>
      </c>
      <c r="AD15" s="54">
        <v>318.77</v>
      </c>
      <c r="AE15" s="54">
        <f t="shared" si="4"/>
        <v>878.53</v>
      </c>
      <c r="AI15" s="52">
        <v>2019</v>
      </c>
      <c r="AJ15" s="52" t="s">
        <v>28</v>
      </c>
      <c r="AK15" s="52" t="s">
        <v>23</v>
      </c>
      <c r="AL15" s="52" t="s">
        <v>29</v>
      </c>
      <c r="AM15" s="52" t="s">
        <v>30</v>
      </c>
      <c r="AN15" s="53" t="s">
        <v>10</v>
      </c>
      <c r="AO15" s="54">
        <v>0</v>
      </c>
      <c r="AP15" s="54">
        <v>572.52</v>
      </c>
      <c r="AQ15" s="54">
        <v>323.22000000000003</v>
      </c>
      <c r="AR15" s="54">
        <f t="shared" si="5"/>
        <v>895.74</v>
      </c>
      <c r="AT15" s="52">
        <v>2020</v>
      </c>
      <c r="AU15" s="52" t="s">
        <v>28</v>
      </c>
      <c r="AV15" s="52" t="s">
        <v>23</v>
      </c>
      <c r="AW15" s="52" t="s">
        <v>29</v>
      </c>
      <c r="AX15" s="52" t="s">
        <v>30</v>
      </c>
      <c r="AY15" s="53" t="s">
        <v>10</v>
      </c>
      <c r="AZ15" s="54">
        <v>0</v>
      </c>
      <c r="BA15" s="54">
        <v>812.79</v>
      </c>
      <c r="BB15" s="54">
        <v>319.20999999999998</v>
      </c>
      <c r="BC15" s="54">
        <f t="shared" si="6"/>
        <v>1132</v>
      </c>
      <c r="BF15" s="52">
        <v>2021</v>
      </c>
      <c r="BG15" s="52" t="s">
        <v>28</v>
      </c>
      <c r="BH15" s="52" t="s">
        <v>23</v>
      </c>
      <c r="BI15" s="52" t="s">
        <v>29</v>
      </c>
      <c r="BJ15" s="52" t="s">
        <v>30</v>
      </c>
      <c r="BK15" s="53" t="s">
        <v>10</v>
      </c>
      <c r="BL15" s="54">
        <v>0</v>
      </c>
      <c r="BM15" s="54">
        <v>978.6</v>
      </c>
      <c r="BN15" s="54">
        <v>399.81</v>
      </c>
      <c r="BO15" s="54">
        <f t="shared" si="7"/>
        <v>1378.41</v>
      </c>
    </row>
    <row r="16" spans="2:67" x14ac:dyDescent="0.25">
      <c r="B16" s="38"/>
      <c r="C16" s="30"/>
      <c r="D16" s="30"/>
      <c r="E16" s="30"/>
      <c r="F16" s="5" t="s">
        <v>25</v>
      </c>
      <c r="G16" s="6">
        <v>0.49392999999999998</v>
      </c>
      <c r="H16" s="6">
        <v>0.59289999999999998</v>
      </c>
      <c r="I16" s="23">
        <f t="shared" si="0"/>
        <v>0.20037252242220549</v>
      </c>
      <c r="J16" s="6">
        <v>0.60336000000000001</v>
      </c>
      <c r="K16" s="23">
        <f t="shared" si="1"/>
        <v>1.7642098161578801E-2</v>
      </c>
      <c r="L16" s="6">
        <v>0.74330999999999992</v>
      </c>
      <c r="M16" s="23">
        <f t="shared" si="2"/>
        <v>0.23195107398568005</v>
      </c>
      <c r="N16" s="6">
        <v>0.91754000000000002</v>
      </c>
      <c r="O16" s="24">
        <f t="shared" si="3"/>
        <v>0.23439749229796458</v>
      </c>
      <c r="P16" s="44"/>
      <c r="Q16" s="44"/>
      <c r="R16" s="44"/>
      <c r="S16" s="44"/>
      <c r="T16" s="44"/>
      <c r="V16" s="55"/>
      <c r="W16" s="55"/>
      <c r="X16" s="55"/>
      <c r="Y16" s="55"/>
      <c r="Z16" s="55"/>
      <c r="AA16" s="53" t="s">
        <v>25</v>
      </c>
      <c r="AB16" s="54">
        <v>0</v>
      </c>
      <c r="AC16" s="54">
        <v>399.4</v>
      </c>
      <c r="AD16" s="54">
        <v>193.5</v>
      </c>
      <c r="AE16" s="54">
        <f t="shared" si="4"/>
        <v>592.9</v>
      </c>
      <c r="AI16" s="55"/>
      <c r="AJ16" s="55"/>
      <c r="AK16" s="55"/>
      <c r="AL16" s="55"/>
      <c r="AM16" s="55"/>
      <c r="AN16" s="53" t="s">
        <v>25</v>
      </c>
      <c r="AO16" s="54">
        <v>0</v>
      </c>
      <c r="AP16" s="54">
        <v>412.18</v>
      </c>
      <c r="AQ16" s="54">
        <v>191.18</v>
      </c>
      <c r="AR16" s="54">
        <f t="shared" si="5"/>
        <v>603.36</v>
      </c>
      <c r="AT16" s="55"/>
      <c r="AU16" s="55"/>
      <c r="AV16" s="55"/>
      <c r="AW16" s="55"/>
      <c r="AX16" s="55"/>
      <c r="AY16" s="53" t="s">
        <v>25</v>
      </c>
      <c r="AZ16" s="54">
        <v>0</v>
      </c>
      <c r="BA16" s="54">
        <v>554.67999999999995</v>
      </c>
      <c r="BB16" s="54">
        <v>188.63</v>
      </c>
      <c r="BC16" s="54">
        <f t="shared" si="6"/>
        <v>743.31</v>
      </c>
      <c r="BF16" s="55"/>
      <c r="BG16" s="55"/>
      <c r="BH16" s="55"/>
      <c r="BI16" s="55"/>
      <c r="BJ16" s="55"/>
      <c r="BK16" s="53" t="s">
        <v>25</v>
      </c>
      <c r="BL16" s="54">
        <v>0</v>
      </c>
      <c r="BM16" s="54">
        <v>668.57</v>
      </c>
      <c r="BN16" s="54">
        <v>248.97</v>
      </c>
      <c r="BO16" s="54">
        <f t="shared" si="7"/>
        <v>917.54000000000008</v>
      </c>
    </row>
    <row r="17" spans="2:67" x14ac:dyDescent="0.25">
      <c r="B17" s="38"/>
      <c r="C17" s="30"/>
      <c r="D17" s="30"/>
      <c r="E17" s="30"/>
      <c r="F17" s="5" t="s">
        <v>11</v>
      </c>
      <c r="G17" s="6">
        <v>0.37676999999999999</v>
      </c>
      <c r="H17" s="6">
        <v>0.43253999999999998</v>
      </c>
      <c r="I17" s="23">
        <f t="shared" si="0"/>
        <v>0.14802133927860495</v>
      </c>
      <c r="J17" s="6">
        <v>0.44301000000000001</v>
      </c>
      <c r="K17" s="23">
        <f t="shared" si="1"/>
        <v>2.4205853793868748E-2</v>
      </c>
      <c r="L17" s="6">
        <v>0.48519000000000001</v>
      </c>
      <c r="M17" s="23">
        <f t="shared" si="2"/>
        <v>9.5212297690796976E-2</v>
      </c>
      <c r="N17" s="6">
        <v>0.60750999999999999</v>
      </c>
      <c r="O17" s="24">
        <f t="shared" si="3"/>
        <v>0.25210742183474522</v>
      </c>
      <c r="P17" s="44"/>
      <c r="Q17" s="44"/>
      <c r="R17" s="44"/>
      <c r="S17" s="44"/>
      <c r="T17" s="44"/>
      <c r="V17" s="55"/>
      <c r="W17" s="55"/>
      <c r="X17" s="56"/>
      <c r="Y17" s="56"/>
      <c r="Z17" s="56"/>
      <c r="AA17" s="53" t="s">
        <v>11</v>
      </c>
      <c r="AB17" s="54">
        <v>0</v>
      </c>
      <c r="AC17" s="54">
        <v>239.04</v>
      </c>
      <c r="AD17" s="54">
        <v>193.5</v>
      </c>
      <c r="AE17" s="54">
        <f t="shared" si="4"/>
        <v>432.53999999999996</v>
      </c>
      <c r="AI17" s="55"/>
      <c r="AJ17" s="55"/>
      <c r="AK17" s="56"/>
      <c r="AL17" s="56"/>
      <c r="AM17" s="56"/>
      <c r="AN17" s="53" t="s">
        <v>11</v>
      </c>
      <c r="AO17" s="54">
        <v>0</v>
      </c>
      <c r="AP17" s="54">
        <v>251.83</v>
      </c>
      <c r="AQ17" s="54">
        <v>191.18</v>
      </c>
      <c r="AR17" s="54">
        <f t="shared" si="5"/>
        <v>443.01</v>
      </c>
      <c r="AT17" s="55"/>
      <c r="AU17" s="55"/>
      <c r="AV17" s="56"/>
      <c r="AW17" s="56"/>
      <c r="AX17" s="56"/>
      <c r="AY17" s="53" t="s">
        <v>11</v>
      </c>
      <c r="AZ17" s="54">
        <v>0</v>
      </c>
      <c r="BA17" s="54">
        <v>296.56</v>
      </c>
      <c r="BB17" s="54">
        <v>188.63</v>
      </c>
      <c r="BC17" s="54">
        <f t="shared" si="6"/>
        <v>485.19</v>
      </c>
      <c r="BF17" s="55"/>
      <c r="BG17" s="55"/>
      <c r="BH17" s="56"/>
      <c r="BI17" s="56"/>
      <c r="BJ17" s="56"/>
      <c r="BK17" s="53" t="s">
        <v>11</v>
      </c>
      <c r="BL17" s="54">
        <v>0</v>
      </c>
      <c r="BM17" s="54">
        <v>358.54</v>
      </c>
      <c r="BN17" s="54">
        <v>248.97</v>
      </c>
      <c r="BO17" s="54">
        <f t="shared" si="7"/>
        <v>607.51</v>
      </c>
    </row>
    <row r="18" spans="2:67" x14ac:dyDescent="0.25">
      <c r="B18" s="38"/>
      <c r="C18" s="5" t="s">
        <v>38</v>
      </c>
      <c r="D18" s="5" t="s">
        <v>29</v>
      </c>
      <c r="E18" s="5" t="s">
        <v>30</v>
      </c>
      <c r="F18" s="5" t="s">
        <v>14</v>
      </c>
      <c r="G18" s="6">
        <v>0</v>
      </c>
      <c r="H18" s="6">
        <v>0.32527999999999996</v>
      </c>
      <c r="I18" s="23">
        <f t="shared" si="0"/>
        <v>0</v>
      </c>
      <c r="J18" s="6">
        <v>0.33355000000000001</v>
      </c>
      <c r="K18" s="23">
        <f t="shared" si="1"/>
        <v>2.5424249877029181E-2</v>
      </c>
      <c r="L18" s="6">
        <v>0.56867000000000012</v>
      </c>
      <c r="M18" s="23">
        <f t="shared" si="2"/>
        <v>0.70490181382101658</v>
      </c>
      <c r="N18" s="6">
        <v>0.70728000000000002</v>
      </c>
      <c r="O18" s="24">
        <f t="shared" si="3"/>
        <v>0.24374417500483569</v>
      </c>
      <c r="P18" s="44"/>
      <c r="Q18" s="44"/>
      <c r="R18" s="44"/>
      <c r="S18" s="44"/>
      <c r="T18" s="44"/>
      <c r="V18" s="55"/>
      <c r="W18" s="55"/>
      <c r="X18" s="53" t="s">
        <v>38</v>
      </c>
      <c r="Y18" s="53" t="s">
        <v>29</v>
      </c>
      <c r="Z18" s="53" t="s">
        <v>30</v>
      </c>
      <c r="AA18" s="53" t="s">
        <v>14</v>
      </c>
      <c r="AB18" s="54">
        <v>0</v>
      </c>
      <c r="AC18" s="54">
        <v>121.34</v>
      </c>
      <c r="AD18" s="54">
        <v>203.94</v>
      </c>
      <c r="AE18" s="54">
        <f t="shared" si="4"/>
        <v>325.27999999999997</v>
      </c>
      <c r="AI18" s="55"/>
      <c r="AJ18" s="55"/>
      <c r="AK18" s="53" t="s">
        <v>38</v>
      </c>
      <c r="AL18" s="53" t="s">
        <v>29</v>
      </c>
      <c r="AM18" s="53" t="s">
        <v>30</v>
      </c>
      <c r="AN18" s="53" t="s">
        <v>14</v>
      </c>
      <c r="AO18" s="54">
        <v>0</v>
      </c>
      <c r="AP18" s="54">
        <v>131.36000000000001</v>
      </c>
      <c r="AQ18" s="54">
        <v>202.19</v>
      </c>
      <c r="AR18" s="54">
        <f t="shared" si="5"/>
        <v>333.55</v>
      </c>
      <c r="AT18" s="55"/>
      <c r="AU18" s="55"/>
      <c r="AV18" s="53" t="s">
        <v>38</v>
      </c>
      <c r="AW18" s="53" t="s">
        <v>29</v>
      </c>
      <c r="AX18" s="53" t="s">
        <v>30</v>
      </c>
      <c r="AY18" s="53" t="s">
        <v>14</v>
      </c>
      <c r="AZ18" s="54">
        <v>0</v>
      </c>
      <c r="BA18" s="54">
        <v>369.16</v>
      </c>
      <c r="BB18" s="54">
        <v>199.51</v>
      </c>
      <c r="BC18" s="54">
        <f t="shared" si="6"/>
        <v>568.67000000000007</v>
      </c>
      <c r="BF18" s="55"/>
      <c r="BG18" s="55"/>
      <c r="BH18" s="53" t="s">
        <v>38</v>
      </c>
      <c r="BI18" s="53" t="s">
        <v>29</v>
      </c>
      <c r="BJ18" s="53" t="s">
        <v>30</v>
      </c>
      <c r="BK18" s="53" t="s">
        <v>14</v>
      </c>
      <c r="BL18" s="54">
        <v>0</v>
      </c>
      <c r="BM18" s="54">
        <v>445.74</v>
      </c>
      <c r="BN18" s="54">
        <v>261.54000000000002</v>
      </c>
      <c r="BO18" s="54">
        <f t="shared" si="7"/>
        <v>707.28</v>
      </c>
    </row>
    <row r="19" spans="2:67" x14ac:dyDescent="0.25">
      <c r="B19" s="38"/>
      <c r="C19" s="5" t="s">
        <v>26</v>
      </c>
      <c r="D19" s="5" t="s">
        <v>29</v>
      </c>
      <c r="E19" s="5" t="s">
        <v>30</v>
      </c>
      <c r="F19" s="5" t="s">
        <v>14</v>
      </c>
      <c r="G19" s="6">
        <v>0.42309000000000002</v>
      </c>
      <c r="H19" s="6">
        <v>0.49424000000000001</v>
      </c>
      <c r="I19" s="23">
        <f t="shared" si="0"/>
        <v>0.16816752936727397</v>
      </c>
      <c r="J19" s="6">
        <v>0.50527999999999995</v>
      </c>
      <c r="K19" s="23">
        <f t="shared" si="1"/>
        <v>2.2337325995467561E-2</v>
      </c>
      <c r="L19" s="6">
        <v>0.56867000000000012</v>
      </c>
      <c r="M19" s="23">
        <f t="shared" si="2"/>
        <v>0.12545519316022835</v>
      </c>
      <c r="N19" s="6">
        <v>0.70728000000000002</v>
      </c>
      <c r="O19" s="24">
        <f t="shared" si="3"/>
        <v>0.24374417500483569</v>
      </c>
      <c r="P19" s="44"/>
      <c r="Q19" s="44"/>
      <c r="R19" s="44"/>
      <c r="S19" s="44"/>
      <c r="T19" s="44"/>
      <c r="V19" s="55"/>
      <c r="W19" s="55"/>
      <c r="X19" s="53" t="s">
        <v>26</v>
      </c>
      <c r="Y19" s="53" t="s">
        <v>29</v>
      </c>
      <c r="Z19" s="53" t="s">
        <v>30</v>
      </c>
      <c r="AA19" s="53" t="s">
        <v>14</v>
      </c>
      <c r="AB19" s="54">
        <v>0</v>
      </c>
      <c r="AC19" s="54">
        <v>290.3</v>
      </c>
      <c r="AD19" s="54">
        <v>203.94</v>
      </c>
      <c r="AE19" s="54">
        <f t="shared" si="4"/>
        <v>494.24</v>
      </c>
      <c r="AI19" s="55"/>
      <c r="AJ19" s="55"/>
      <c r="AK19" s="53" t="s">
        <v>26</v>
      </c>
      <c r="AL19" s="53" t="s">
        <v>29</v>
      </c>
      <c r="AM19" s="53" t="s">
        <v>30</v>
      </c>
      <c r="AN19" s="53" t="s">
        <v>14</v>
      </c>
      <c r="AO19" s="54">
        <v>0</v>
      </c>
      <c r="AP19" s="54">
        <v>303.08999999999997</v>
      </c>
      <c r="AQ19" s="54">
        <v>202.19</v>
      </c>
      <c r="AR19" s="54">
        <f t="shared" si="5"/>
        <v>505.28</v>
      </c>
      <c r="AT19" s="55"/>
      <c r="AU19" s="55"/>
      <c r="AV19" s="53" t="s">
        <v>26</v>
      </c>
      <c r="AW19" s="53" t="s">
        <v>29</v>
      </c>
      <c r="AX19" s="53" t="s">
        <v>30</v>
      </c>
      <c r="AY19" s="53" t="s">
        <v>14</v>
      </c>
      <c r="AZ19" s="54">
        <v>0</v>
      </c>
      <c r="BA19" s="54">
        <v>369.16</v>
      </c>
      <c r="BB19" s="54">
        <v>199.51</v>
      </c>
      <c r="BC19" s="54">
        <f t="shared" si="6"/>
        <v>568.67000000000007</v>
      </c>
      <c r="BF19" s="55"/>
      <c r="BG19" s="55"/>
      <c r="BH19" s="53" t="s">
        <v>26</v>
      </c>
      <c r="BI19" s="53" t="s">
        <v>29</v>
      </c>
      <c r="BJ19" s="53" t="s">
        <v>30</v>
      </c>
      <c r="BK19" s="53" t="s">
        <v>14</v>
      </c>
      <c r="BL19" s="54">
        <v>0</v>
      </c>
      <c r="BM19" s="54">
        <v>445.74</v>
      </c>
      <c r="BN19" s="54">
        <v>261.54000000000002</v>
      </c>
      <c r="BO19" s="54">
        <f t="shared" si="7"/>
        <v>707.28</v>
      </c>
    </row>
    <row r="20" spans="2:67" x14ac:dyDescent="0.25">
      <c r="B20" s="38"/>
      <c r="C20" s="32" t="s">
        <v>23</v>
      </c>
      <c r="D20" s="32" t="s">
        <v>29</v>
      </c>
      <c r="E20" s="32" t="s">
        <v>31</v>
      </c>
      <c r="F20" s="5" t="s">
        <v>10</v>
      </c>
      <c r="G20" s="6">
        <v>0.71735000000000004</v>
      </c>
      <c r="H20" s="6">
        <v>0.87852999999999992</v>
      </c>
      <c r="I20" s="23">
        <f t="shared" si="0"/>
        <v>0.22468808810204211</v>
      </c>
      <c r="J20" s="6">
        <v>0.89573999999999998</v>
      </c>
      <c r="K20" s="23">
        <f t="shared" si="1"/>
        <v>1.9589541620661954E-2</v>
      </c>
      <c r="L20" s="6">
        <v>1.1319999999999999</v>
      </c>
      <c r="M20" s="23">
        <f t="shared" si="2"/>
        <v>0.26375957309040565</v>
      </c>
      <c r="N20" s="6">
        <v>1.3784100000000001</v>
      </c>
      <c r="O20" s="24">
        <f t="shared" si="3"/>
        <v>0.21767667844522998</v>
      </c>
      <c r="P20" s="44"/>
      <c r="Q20" s="44"/>
      <c r="R20" s="44"/>
      <c r="S20" s="44"/>
      <c r="T20" s="44"/>
      <c r="V20" s="55"/>
      <c r="W20" s="55"/>
      <c r="X20" s="52" t="s">
        <v>23</v>
      </c>
      <c r="Y20" s="52" t="s">
        <v>29</v>
      </c>
      <c r="Z20" s="52" t="s">
        <v>31</v>
      </c>
      <c r="AA20" s="53" t="s">
        <v>10</v>
      </c>
      <c r="AB20" s="54">
        <v>0</v>
      </c>
      <c r="AC20" s="54">
        <v>559.76</v>
      </c>
      <c r="AD20" s="54">
        <v>318.77</v>
      </c>
      <c r="AE20" s="54">
        <f t="shared" si="4"/>
        <v>878.53</v>
      </c>
      <c r="AI20" s="55"/>
      <c r="AJ20" s="55"/>
      <c r="AK20" s="52" t="s">
        <v>23</v>
      </c>
      <c r="AL20" s="52" t="s">
        <v>29</v>
      </c>
      <c r="AM20" s="52" t="s">
        <v>31</v>
      </c>
      <c r="AN20" s="53" t="s">
        <v>10</v>
      </c>
      <c r="AO20" s="54">
        <v>0</v>
      </c>
      <c r="AP20" s="54">
        <v>572.52</v>
      </c>
      <c r="AQ20" s="54">
        <v>323.22000000000003</v>
      </c>
      <c r="AR20" s="54">
        <f t="shared" si="5"/>
        <v>895.74</v>
      </c>
      <c r="AT20" s="55"/>
      <c r="AU20" s="55"/>
      <c r="AV20" s="52" t="s">
        <v>23</v>
      </c>
      <c r="AW20" s="52" t="s">
        <v>29</v>
      </c>
      <c r="AX20" s="52" t="s">
        <v>31</v>
      </c>
      <c r="AY20" s="53" t="s">
        <v>10</v>
      </c>
      <c r="AZ20" s="54">
        <v>0</v>
      </c>
      <c r="BA20" s="54">
        <v>812.79</v>
      </c>
      <c r="BB20" s="54">
        <v>319.20999999999998</v>
      </c>
      <c r="BC20" s="54">
        <f t="shared" si="6"/>
        <v>1132</v>
      </c>
      <c r="BF20" s="55"/>
      <c r="BG20" s="55"/>
      <c r="BH20" s="52" t="s">
        <v>23</v>
      </c>
      <c r="BI20" s="52" t="s">
        <v>29</v>
      </c>
      <c r="BJ20" s="52" t="s">
        <v>31</v>
      </c>
      <c r="BK20" s="53" t="s">
        <v>10</v>
      </c>
      <c r="BL20" s="54">
        <v>0</v>
      </c>
      <c r="BM20" s="54">
        <v>978.6</v>
      </c>
      <c r="BN20" s="54">
        <v>399.81</v>
      </c>
      <c r="BO20" s="54">
        <f t="shared" si="7"/>
        <v>1378.41</v>
      </c>
    </row>
    <row r="21" spans="2:67" x14ac:dyDescent="0.25">
      <c r="B21" s="38"/>
      <c r="C21" s="30"/>
      <c r="D21" s="30"/>
      <c r="E21" s="30"/>
      <c r="F21" s="5" t="s">
        <v>25</v>
      </c>
      <c r="G21" s="6">
        <v>0.49392999999999998</v>
      </c>
      <c r="H21" s="6">
        <v>0.59289999999999998</v>
      </c>
      <c r="I21" s="23">
        <f t="shared" si="0"/>
        <v>0.20037252242220549</v>
      </c>
      <c r="J21" s="6">
        <v>0.60336000000000001</v>
      </c>
      <c r="K21" s="23">
        <f t="shared" si="1"/>
        <v>1.7642098161578801E-2</v>
      </c>
      <c r="L21" s="6">
        <v>0.74330999999999992</v>
      </c>
      <c r="M21" s="23">
        <f t="shared" si="2"/>
        <v>0.23195107398568005</v>
      </c>
      <c r="N21" s="6">
        <v>0.91754000000000002</v>
      </c>
      <c r="O21" s="24">
        <f t="shared" si="3"/>
        <v>0.23439749229796458</v>
      </c>
      <c r="P21" s="44"/>
      <c r="Q21" s="44"/>
      <c r="R21" s="44"/>
      <c r="S21" s="44"/>
      <c r="T21" s="44"/>
      <c r="V21" s="55"/>
      <c r="W21" s="55"/>
      <c r="X21" s="55"/>
      <c r="Y21" s="55"/>
      <c r="Z21" s="55"/>
      <c r="AA21" s="53" t="s">
        <v>25</v>
      </c>
      <c r="AB21" s="54">
        <v>0</v>
      </c>
      <c r="AC21" s="54">
        <v>399.4</v>
      </c>
      <c r="AD21" s="54">
        <v>193.5</v>
      </c>
      <c r="AE21" s="54">
        <f t="shared" si="4"/>
        <v>592.9</v>
      </c>
      <c r="AI21" s="55"/>
      <c r="AJ21" s="55"/>
      <c r="AK21" s="55"/>
      <c r="AL21" s="55"/>
      <c r="AM21" s="55"/>
      <c r="AN21" s="53" t="s">
        <v>25</v>
      </c>
      <c r="AO21" s="54">
        <v>0</v>
      </c>
      <c r="AP21" s="54">
        <v>412.18</v>
      </c>
      <c r="AQ21" s="54">
        <v>191.18</v>
      </c>
      <c r="AR21" s="54">
        <f t="shared" si="5"/>
        <v>603.36</v>
      </c>
      <c r="AT21" s="55"/>
      <c r="AU21" s="55"/>
      <c r="AV21" s="55"/>
      <c r="AW21" s="55"/>
      <c r="AX21" s="55"/>
      <c r="AY21" s="53" t="s">
        <v>25</v>
      </c>
      <c r="AZ21" s="54">
        <v>0</v>
      </c>
      <c r="BA21" s="54">
        <v>554.67999999999995</v>
      </c>
      <c r="BB21" s="54">
        <v>188.63</v>
      </c>
      <c r="BC21" s="54">
        <f t="shared" si="6"/>
        <v>743.31</v>
      </c>
      <c r="BF21" s="55"/>
      <c r="BG21" s="55"/>
      <c r="BH21" s="55"/>
      <c r="BI21" s="55"/>
      <c r="BJ21" s="55"/>
      <c r="BK21" s="53" t="s">
        <v>25</v>
      </c>
      <c r="BL21" s="54">
        <v>0</v>
      </c>
      <c r="BM21" s="54">
        <v>668.57</v>
      </c>
      <c r="BN21" s="54">
        <v>248.97</v>
      </c>
      <c r="BO21" s="54">
        <f t="shared" si="7"/>
        <v>917.54000000000008</v>
      </c>
    </row>
    <row r="22" spans="2:67" x14ac:dyDescent="0.25">
      <c r="B22" s="38"/>
      <c r="C22" s="30"/>
      <c r="D22" s="30"/>
      <c r="E22" s="30"/>
      <c r="F22" s="5" t="s">
        <v>11</v>
      </c>
      <c r="G22" s="6">
        <v>0.37676999999999999</v>
      </c>
      <c r="H22" s="6">
        <v>0.43253999999999998</v>
      </c>
      <c r="I22" s="23">
        <f t="shared" si="0"/>
        <v>0.14802133927860495</v>
      </c>
      <c r="J22" s="6">
        <v>0.44301000000000001</v>
      </c>
      <c r="K22" s="23">
        <f t="shared" si="1"/>
        <v>2.4205853793868748E-2</v>
      </c>
      <c r="L22" s="6">
        <v>0.48519000000000001</v>
      </c>
      <c r="M22" s="23">
        <f t="shared" si="2"/>
        <v>9.5212297690796976E-2</v>
      </c>
      <c r="N22" s="6">
        <v>0.60750999999999999</v>
      </c>
      <c r="O22" s="24">
        <f t="shared" si="3"/>
        <v>0.25210742183474522</v>
      </c>
      <c r="P22" s="44"/>
      <c r="Q22" s="44"/>
      <c r="R22" s="44"/>
      <c r="S22" s="44"/>
      <c r="T22" s="44"/>
      <c r="V22" s="55"/>
      <c r="W22" s="55"/>
      <c r="X22" s="56"/>
      <c r="Y22" s="56"/>
      <c r="Z22" s="56"/>
      <c r="AA22" s="53" t="s">
        <v>11</v>
      </c>
      <c r="AB22" s="54">
        <v>0</v>
      </c>
      <c r="AC22" s="54">
        <v>239.04</v>
      </c>
      <c r="AD22" s="54">
        <v>193.5</v>
      </c>
      <c r="AE22" s="54">
        <f t="shared" si="4"/>
        <v>432.53999999999996</v>
      </c>
      <c r="AI22" s="55"/>
      <c r="AJ22" s="55"/>
      <c r="AK22" s="56"/>
      <c r="AL22" s="56"/>
      <c r="AM22" s="56"/>
      <c r="AN22" s="53" t="s">
        <v>11</v>
      </c>
      <c r="AO22" s="54">
        <v>0</v>
      </c>
      <c r="AP22" s="54">
        <v>251.83</v>
      </c>
      <c r="AQ22" s="54">
        <v>191.18</v>
      </c>
      <c r="AR22" s="54">
        <f t="shared" si="5"/>
        <v>443.01</v>
      </c>
      <c r="AT22" s="55"/>
      <c r="AU22" s="55"/>
      <c r="AV22" s="56"/>
      <c r="AW22" s="56"/>
      <c r="AX22" s="56"/>
      <c r="AY22" s="53" t="s">
        <v>11</v>
      </c>
      <c r="AZ22" s="54">
        <v>0</v>
      </c>
      <c r="BA22" s="54">
        <v>296.56</v>
      </c>
      <c r="BB22" s="54">
        <v>188.63</v>
      </c>
      <c r="BC22" s="54">
        <f t="shared" si="6"/>
        <v>485.19</v>
      </c>
      <c r="BF22" s="55"/>
      <c r="BG22" s="55"/>
      <c r="BH22" s="56"/>
      <c r="BI22" s="56"/>
      <c r="BJ22" s="56"/>
      <c r="BK22" s="53" t="s">
        <v>11</v>
      </c>
      <c r="BL22" s="54">
        <v>0</v>
      </c>
      <c r="BM22" s="54">
        <v>358.54</v>
      </c>
      <c r="BN22" s="54">
        <v>248.97</v>
      </c>
      <c r="BO22" s="54">
        <f t="shared" si="7"/>
        <v>607.51</v>
      </c>
    </row>
    <row r="23" spans="2:67" x14ac:dyDescent="0.25">
      <c r="B23" s="38"/>
      <c r="C23" s="5" t="s">
        <v>38</v>
      </c>
      <c r="D23" s="5" t="s">
        <v>29</v>
      </c>
      <c r="E23" s="5" t="s">
        <v>31</v>
      </c>
      <c r="F23" s="5" t="s">
        <v>14</v>
      </c>
      <c r="G23" s="6">
        <v>0</v>
      </c>
      <c r="H23" s="6">
        <v>0.32527999999999996</v>
      </c>
      <c r="I23" s="23">
        <f t="shared" si="0"/>
        <v>0</v>
      </c>
      <c r="J23" s="6">
        <v>0.33355000000000001</v>
      </c>
      <c r="K23" s="23">
        <f t="shared" si="1"/>
        <v>2.5424249877029181E-2</v>
      </c>
      <c r="L23" s="6">
        <v>0.56867000000000012</v>
      </c>
      <c r="M23" s="23">
        <f t="shared" si="2"/>
        <v>0.70490181382101658</v>
      </c>
      <c r="N23" s="6">
        <v>0.70728000000000002</v>
      </c>
      <c r="O23" s="24">
        <f t="shared" si="3"/>
        <v>0.24374417500483569</v>
      </c>
      <c r="P23" s="44"/>
      <c r="Q23" s="44"/>
      <c r="R23" s="44"/>
      <c r="S23" s="44"/>
      <c r="T23" s="44"/>
      <c r="V23" s="55"/>
      <c r="W23" s="55"/>
      <c r="X23" s="53" t="s">
        <v>38</v>
      </c>
      <c r="Y23" s="53" t="s">
        <v>29</v>
      </c>
      <c r="Z23" s="53" t="s">
        <v>31</v>
      </c>
      <c r="AA23" s="53" t="s">
        <v>14</v>
      </c>
      <c r="AB23" s="54">
        <v>0</v>
      </c>
      <c r="AC23" s="54">
        <v>121.34</v>
      </c>
      <c r="AD23" s="54">
        <v>203.94</v>
      </c>
      <c r="AE23" s="54">
        <f t="shared" si="4"/>
        <v>325.27999999999997</v>
      </c>
      <c r="AI23" s="55"/>
      <c r="AJ23" s="55"/>
      <c r="AK23" s="53" t="s">
        <v>38</v>
      </c>
      <c r="AL23" s="53" t="s">
        <v>29</v>
      </c>
      <c r="AM23" s="53" t="s">
        <v>31</v>
      </c>
      <c r="AN23" s="53" t="s">
        <v>14</v>
      </c>
      <c r="AO23" s="54">
        <v>0</v>
      </c>
      <c r="AP23" s="54">
        <v>131.36000000000001</v>
      </c>
      <c r="AQ23" s="54">
        <v>202.19</v>
      </c>
      <c r="AR23" s="54">
        <f t="shared" si="5"/>
        <v>333.55</v>
      </c>
      <c r="AT23" s="55"/>
      <c r="AU23" s="55"/>
      <c r="AV23" s="53" t="s">
        <v>38</v>
      </c>
      <c r="AW23" s="53" t="s">
        <v>29</v>
      </c>
      <c r="AX23" s="53" t="s">
        <v>31</v>
      </c>
      <c r="AY23" s="53" t="s">
        <v>14</v>
      </c>
      <c r="AZ23" s="54">
        <v>0</v>
      </c>
      <c r="BA23" s="54">
        <v>369.16</v>
      </c>
      <c r="BB23" s="54">
        <v>199.51</v>
      </c>
      <c r="BC23" s="54">
        <f t="shared" si="6"/>
        <v>568.67000000000007</v>
      </c>
      <c r="BF23" s="55"/>
      <c r="BG23" s="55"/>
      <c r="BH23" s="53" t="s">
        <v>38</v>
      </c>
      <c r="BI23" s="53" t="s">
        <v>29</v>
      </c>
      <c r="BJ23" s="53" t="s">
        <v>31</v>
      </c>
      <c r="BK23" s="53" t="s">
        <v>14</v>
      </c>
      <c r="BL23" s="54">
        <v>0</v>
      </c>
      <c r="BM23" s="54">
        <v>445.74</v>
      </c>
      <c r="BN23" s="54">
        <v>261.54000000000002</v>
      </c>
      <c r="BO23" s="54">
        <f t="shared" si="7"/>
        <v>707.28</v>
      </c>
    </row>
    <row r="24" spans="2:67" x14ac:dyDescent="0.25">
      <c r="B24" s="38"/>
      <c r="C24" s="5" t="s">
        <v>26</v>
      </c>
      <c r="D24" s="5" t="s">
        <v>29</v>
      </c>
      <c r="E24" s="5" t="s">
        <v>31</v>
      </c>
      <c r="F24" s="5" t="s">
        <v>14</v>
      </c>
      <c r="G24" s="6">
        <v>0.42309000000000002</v>
      </c>
      <c r="H24" s="6">
        <v>0.49424000000000001</v>
      </c>
      <c r="I24" s="23">
        <f t="shared" si="0"/>
        <v>0.16816752936727397</v>
      </c>
      <c r="J24" s="6">
        <v>0.50527999999999995</v>
      </c>
      <c r="K24" s="23">
        <f t="shared" si="1"/>
        <v>2.2337325995467561E-2</v>
      </c>
      <c r="L24" s="6">
        <v>0.56867000000000012</v>
      </c>
      <c r="M24" s="23">
        <f t="shared" si="2"/>
        <v>0.12545519316022835</v>
      </c>
      <c r="N24" s="6">
        <v>0.70728000000000002</v>
      </c>
      <c r="O24" s="24">
        <f t="shared" si="3"/>
        <v>0.24374417500483569</v>
      </c>
      <c r="P24" s="44"/>
      <c r="Q24" s="44"/>
      <c r="R24" s="44"/>
      <c r="S24" s="44"/>
      <c r="T24" s="44"/>
      <c r="V24" s="55"/>
      <c r="W24" s="55"/>
      <c r="X24" s="53" t="s">
        <v>26</v>
      </c>
      <c r="Y24" s="53" t="s">
        <v>29</v>
      </c>
      <c r="Z24" s="53" t="s">
        <v>31</v>
      </c>
      <c r="AA24" s="53" t="s">
        <v>14</v>
      </c>
      <c r="AB24" s="54">
        <v>0</v>
      </c>
      <c r="AC24" s="54">
        <v>290.3</v>
      </c>
      <c r="AD24" s="54">
        <v>203.94</v>
      </c>
      <c r="AE24" s="54">
        <f t="shared" si="4"/>
        <v>494.24</v>
      </c>
      <c r="AI24" s="55"/>
      <c r="AJ24" s="55"/>
      <c r="AK24" s="53" t="s">
        <v>26</v>
      </c>
      <c r="AL24" s="53" t="s">
        <v>29</v>
      </c>
      <c r="AM24" s="53" t="s">
        <v>31</v>
      </c>
      <c r="AN24" s="53" t="s">
        <v>14</v>
      </c>
      <c r="AO24" s="54">
        <v>0</v>
      </c>
      <c r="AP24" s="54">
        <v>303.08999999999997</v>
      </c>
      <c r="AQ24" s="54">
        <v>202.19</v>
      </c>
      <c r="AR24" s="54">
        <f t="shared" si="5"/>
        <v>505.28</v>
      </c>
      <c r="AT24" s="55"/>
      <c r="AU24" s="55"/>
      <c r="AV24" s="53" t="s">
        <v>26</v>
      </c>
      <c r="AW24" s="53" t="s">
        <v>29</v>
      </c>
      <c r="AX24" s="53" t="s">
        <v>31</v>
      </c>
      <c r="AY24" s="53" t="s">
        <v>14</v>
      </c>
      <c r="AZ24" s="54">
        <v>0</v>
      </c>
      <c r="BA24" s="54">
        <v>369.16</v>
      </c>
      <c r="BB24" s="54">
        <v>199.51</v>
      </c>
      <c r="BC24" s="54">
        <f t="shared" si="6"/>
        <v>568.67000000000007</v>
      </c>
      <c r="BF24" s="55"/>
      <c r="BG24" s="55"/>
      <c r="BH24" s="53" t="s">
        <v>26</v>
      </c>
      <c r="BI24" s="53" t="s">
        <v>29</v>
      </c>
      <c r="BJ24" s="53" t="s">
        <v>31</v>
      </c>
      <c r="BK24" s="53" t="s">
        <v>14</v>
      </c>
      <c r="BL24" s="54">
        <v>0</v>
      </c>
      <c r="BM24" s="54">
        <v>445.74</v>
      </c>
      <c r="BN24" s="54">
        <v>261.54000000000002</v>
      </c>
      <c r="BO24" s="54">
        <f t="shared" si="7"/>
        <v>707.28</v>
      </c>
    </row>
    <row r="25" spans="2:67" x14ac:dyDescent="0.25">
      <c r="B25" s="38"/>
      <c r="C25" s="32" t="s">
        <v>23</v>
      </c>
      <c r="D25" s="32" t="s">
        <v>29</v>
      </c>
      <c r="E25" s="32" t="s">
        <v>32</v>
      </c>
      <c r="F25" s="5" t="s">
        <v>10</v>
      </c>
      <c r="G25" s="6">
        <v>0.61487000000000003</v>
      </c>
      <c r="H25" s="6">
        <v>0.75302000000000002</v>
      </c>
      <c r="I25" s="23">
        <f t="shared" si="0"/>
        <v>0.22468164002146795</v>
      </c>
      <c r="J25" s="6">
        <v>0.80146000000000006</v>
      </c>
      <c r="K25" s="23">
        <f t="shared" si="1"/>
        <v>6.4327640700114319E-2</v>
      </c>
      <c r="L25" s="6">
        <v>1.0491700000000002</v>
      </c>
      <c r="M25" s="23">
        <f t="shared" si="2"/>
        <v>0.30907344097022937</v>
      </c>
      <c r="N25" s="6">
        <v>1.31576</v>
      </c>
      <c r="O25" s="24">
        <f t="shared" si="3"/>
        <v>0.254096095008435</v>
      </c>
      <c r="P25" s="44"/>
      <c r="Q25" s="44"/>
      <c r="R25" s="44"/>
      <c r="S25" s="44"/>
      <c r="T25" s="44"/>
      <c r="V25" s="55"/>
      <c r="W25" s="55"/>
      <c r="X25" s="52" t="s">
        <v>23</v>
      </c>
      <c r="Y25" s="52" t="s">
        <v>29</v>
      </c>
      <c r="Z25" s="52" t="s">
        <v>32</v>
      </c>
      <c r="AA25" s="53" t="s">
        <v>10</v>
      </c>
      <c r="AB25" s="54">
        <v>0</v>
      </c>
      <c r="AC25" s="54">
        <v>479.79</v>
      </c>
      <c r="AD25" s="54">
        <v>273.23</v>
      </c>
      <c r="AE25" s="54">
        <f t="shared" si="4"/>
        <v>753.02</v>
      </c>
      <c r="AI25" s="55"/>
      <c r="AJ25" s="55"/>
      <c r="AK25" s="52" t="s">
        <v>23</v>
      </c>
      <c r="AL25" s="52" t="s">
        <v>29</v>
      </c>
      <c r="AM25" s="52" t="s">
        <v>32</v>
      </c>
      <c r="AN25" s="53" t="s">
        <v>10</v>
      </c>
      <c r="AO25" s="54">
        <v>0</v>
      </c>
      <c r="AP25" s="54">
        <v>512.26</v>
      </c>
      <c r="AQ25" s="54">
        <v>289.2</v>
      </c>
      <c r="AR25" s="54">
        <f t="shared" si="5"/>
        <v>801.46</v>
      </c>
      <c r="AT25" s="55"/>
      <c r="AU25" s="55"/>
      <c r="AV25" s="52" t="s">
        <v>23</v>
      </c>
      <c r="AW25" s="52" t="s">
        <v>29</v>
      </c>
      <c r="AX25" s="52" t="s">
        <v>32</v>
      </c>
      <c r="AY25" s="53" t="s">
        <v>10</v>
      </c>
      <c r="AZ25" s="54">
        <v>0</v>
      </c>
      <c r="BA25" s="54">
        <v>753.32</v>
      </c>
      <c r="BB25" s="54">
        <v>295.85000000000002</v>
      </c>
      <c r="BC25" s="54">
        <f t="shared" si="6"/>
        <v>1049.17</v>
      </c>
      <c r="BF25" s="55"/>
      <c r="BG25" s="55"/>
      <c r="BH25" s="52" t="s">
        <v>23</v>
      </c>
      <c r="BI25" s="52" t="s">
        <v>29</v>
      </c>
      <c r="BJ25" s="52" t="s">
        <v>32</v>
      </c>
      <c r="BK25" s="53" t="s">
        <v>10</v>
      </c>
      <c r="BL25" s="54">
        <v>0</v>
      </c>
      <c r="BM25" s="54">
        <v>934.12</v>
      </c>
      <c r="BN25" s="54">
        <v>381.64</v>
      </c>
      <c r="BO25" s="54">
        <f t="shared" si="7"/>
        <v>1315.76</v>
      </c>
    </row>
    <row r="26" spans="2:67" x14ac:dyDescent="0.25">
      <c r="B26" s="38"/>
      <c r="C26" s="30"/>
      <c r="D26" s="30"/>
      <c r="E26" s="30"/>
      <c r="F26" s="5" t="s">
        <v>25</v>
      </c>
      <c r="G26" s="6">
        <v>0.42337000000000002</v>
      </c>
      <c r="H26" s="6">
        <v>0.50819999999999999</v>
      </c>
      <c r="I26" s="23">
        <f t="shared" si="0"/>
        <v>0.20036847202210817</v>
      </c>
      <c r="J26" s="6">
        <v>0.53985000000000005</v>
      </c>
      <c r="K26" s="23">
        <f t="shared" si="1"/>
        <v>6.2278630460448792E-2</v>
      </c>
      <c r="L26" s="6">
        <v>0.68891000000000013</v>
      </c>
      <c r="M26" s="23">
        <f t="shared" si="2"/>
        <v>0.27611373529684191</v>
      </c>
      <c r="N26" s="6">
        <v>0.87582999999999989</v>
      </c>
      <c r="O26" s="24">
        <f t="shared" si="3"/>
        <v>0.27132716900611076</v>
      </c>
      <c r="P26" s="44"/>
      <c r="Q26" s="44"/>
      <c r="R26" s="44"/>
      <c r="S26" s="44"/>
      <c r="T26" s="44"/>
      <c r="V26" s="55"/>
      <c r="W26" s="55"/>
      <c r="X26" s="55"/>
      <c r="Y26" s="55"/>
      <c r="Z26" s="55"/>
      <c r="AA26" s="53" t="s">
        <v>25</v>
      </c>
      <c r="AB26" s="54">
        <v>0</v>
      </c>
      <c r="AC26" s="54">
        <v>342.34</v>
      </c>
      <c r="AD26" s="54">
        <v>165.86</v>
      </c>
      <c r="AE26" s="54">
        <f t="shared" si="4"/>
        <v>508.2</v>
      </c>
      <c r="AI26" s="55"/>
      <c r="AJ26" s="55"/>
      <c r="AK26" s="55"/>
      <c r="AL26" s="55"/>
      <c r="AM26" s="55"/>
      <c r="AN26" s="53" t="s">
        <v>25</v>
      </c>
      <c r="AO26" s="54">
        <v>0</v>
      </c>
      <c r="AP26" s="54">
        <v>368.79</v>
      </c>
      <c r="AQ26" s="54">
        <v>171.06</v>
      </c>
      <c r="AR26" s="54">
        <f t="shared" si="5"/>
        <v>539.85</v>
      </c>
      <c r="AT26" s="55"/>
      <c r="AU26" s="55"/>
      <c r="AV26" s="55"/>
      <c r="AW26" s="55"/>
      <c r="AX26" s="55"/>
      <c r="AY26" s="53" t="s">
        <v>25</v>
      </c>
      <c r="AZ26" s="54">
        <v>0</v>
      </c>
      <c r="BA26" s="54">
        <v>514.09</v>
      </c>
      <c r="BB26" s="54">
        <v>174.82</v>
      </c>
      <c r="BC26" s="54">
        <f t="shared" si="6"/>
        <v>688.91000000000008</v>
      </c>
      <c r="BF26" s="55"/>
      <c r="BG26" s="55"/>
      <c r="BH26" s="55"/>
      <c r="BI26" s="55"/>
      <c r="BJ26" s="55"/>
      <c r="BK26" s="53" t="s">
        <v>25</v>
      </c>
      <c r="BL26" s="54">
        <v>0</v>
      </c>
      <c r="BM26" s="54">
        <v>638.17999999999995</v>
      </c>
      <c r="BN26" s="54">
        <v>237.65</v>
      </c>
      <c r="BO26" s="54">
        <f t="shared" si="7"/>
        <v>875.82999999999993</v>
      </c>
    </row>
    <row r="27" spans="2:67" x14ac:dyDescent="0.25">
      <c r="B27" s="38"/>
      <c r="C27" s="30"/>
      <c r="D27" s="30"/>
      <c r="E27" s="30"/>
      <c r="F27" s="5" t="s">
        <v>11</v>
      </c>
      <c r="G27" s="6">
        <v>0.32295000000000001</v>
      </c>
      <c r="H27" s="6">
        <v>0.37075000000000002</v>
      </c>
      <c r="I27" s="23">
        <f t="shared" si="0"/>
        <v>0.1480105279455024</v>
      </c>
      <c r="J27" s="6">
        <v>0.39638999999999996</v>
      </c>
      <c r="K27" s="23">
        <f t="shared" si="1"/>
        <v>6.9157113958192795E-2</v>
      </c>
      <c r="L27" s="6">
        <v>0.44968000000000002</v>
      </c>
      <c r="M27" s="23">
        <f t="shared" si="2"/>
        <v>0.13443830570902415</v>
      </c>
      <c r="N27" s="6">
        <v>0.57989000000000002</v>
      </c>
      <c r="O27" s="24">
        <f t="shared" si="3"/>
        <v>0.28956146593132881</v>
      </c>
      <c r="P27" s="44"/>
      <c r="Q27" s="44"/>
      <c r="R27" s="44"/>
      <c r="S27" s="44"/>
      <c r="T27" s="44"/>
      <c r="V27" s="55"/>
      <c r="W27" s="55"/>
      <c r="X27" s="56"/>
      <c r="Y27" s="56"/>
      <c r="Z27" s="56"/>
      <c r="AA27" s="53" t="s">
        <v>11</v>
      </c>
      <c r="AB27" s="54">
        <v>0</v>
      </c>
      <c r="AC27" s="54">
        <v>204.89</v>
      </c>
      <c r="AD27" s="54">
        <v>165.86</v>
      </c>
      <c r="AE27" s="54">
        <f t="shared" si="4"/>
        <v>370.75</v>
      </c>
      <c r="AI27" s="55"/>
      <c r="AJ27" s="55"/>
      <c r="AK27" s="56"/>
      <c r="AL27" s="56"/>
      <c r="AM27" s="56"/>
      <c r="AN27" s="53" t="s">
        <v>11</v>
      </c>
      <c r="AO27" s="54">
        <v>0</v>
      </c>
      <c r="AP27" s="54">
        <v>225.33</v>
      </c>
      <c r="AQ27" s="54">
        <v>171.06</v>
      </c>
      <c r="AR27" s="54">
        <f t="shared" si="5"/>
        <v>396.39</v>
      </c>
      <c r="AT27" s="55"/>
      <c r="AU27" s="55"/>
      <c r="AV27" s="56"/>
      <c r="AW27" s="56"/>
      <c r="AX27" s="56"/>
      <c r="AY27" s="53" t="s">
        <v>11</v>
      </c>
      <c r="AZ27" s="54">
        <v>0</v>
      </c>
      <c r="BA27" s="54">
        <v>274.86</v>
      </c>
      <c r="BB27" s="54">
        <v>174.82</v>
      </c>
      <c r="BC27" s="54">
        <f t="shared" si="6"/>
        <v>449.68</v>
      </c>
      <c r="BF27" s="55"/>
      <c r="BG27" s="55"/>
      <c r="BH27" s="56"/>
      <c r="BI27" s="56"/>
      <c r="BJ27" s="56"/>
      <c r="BK27" s="53" t="s">
        <v>11</v>
      </c>
      <c r="BL27" s="54">
        <v>0</v>
      </c>
      <c r="BM27" s="54">
        <v>342.24</v>
      </c>
      <c r="BN27" s="54">
        <v>237.65</v>
      </c>
      <c r="BO27" s="54">
        <f t="shared" si="7"/>
        <v>579.89</v>
      </c>
    </row>
    <row r="28" spans="2:67" x14ac:dyDescent="0.25">
      <c r="B28" s="38"/>
      <c r="C28" s="5" t="s">
        <v>38</v>
      </c>
      <c r="D28" s="5" t="s">
        <v>29</v>
      </c>
      <c r="E28" s="5" t="s">
        <v>32</v>
      </c>
      <c r="F28" s="5" t="s">
        <v>14</v>
      </c>
      <c r="G28" s="6">
        <v>0</v>
      </c>
      <c r="H28" s="6">
        <v>0.27879999999999999</v>
      </c>
      <c r="I28" s="23">
        <f t="shared" si="0"/>
        <v>0</v>
      </c>
      <c r="J28" s="6">
        <v>0.29843000000000003</v>
      </c>
      <c r="K28" s="23">
        <f t="shared" si="1"/>
        <v>7.0408895265423377E-2</v>
      </c>
      <c r="L28" s="6">
        <v>0.52705999999999997</v>
      </c>
      <c r="M28" s="23">
        <f t="shared" si="2"/>
        <v>0.76610930536474187</v>
      </c>
      <c r="N28" s="6">
        <v>0.67513000000000001</v>
      </c>
      <c r="O28" s="24">
        <f t="shared" si="3"/>
        <v>0.28093575683982852</v>
      </c>
      <c r="P28" s="44"/>
      <c r="Q28" s="44"/>
      <c r="R28" s="44"/>
      <c r="S28" s="44"/>
      <c r="T28" s="44"/>
      <c r="V28" s="55"/>
      <c r="W28" s="55"/>
      <c r="X28" s="53" t="s">
        <v>38</v>
      </c>
      <c r="Y28" s="53" t="s">
        <v>29</v>
      </c>
      <c r="Z28" s="53" t="s">
        <v>32</v>
      </c>
      <c r="AA28" s="53" t="s">
        <v>14</v>
      </c>
      <c r="AB28" s="54">
        <v>0</v>
      </c>
      <c r="AC28" s="54">
        <v>104</v>
      </c>
      <c r="AD28" s="54">
        <v>174.8</v>
      </c>
      <c r="AE28" s="54">
        <f t="shared" si="4"/>
        <v>278.8</v>
      </c>
      <c r="AI28" s="55"/>
      <c r="AJ28" s="55"/>
      <c r="AK28" s="53" t="s">
        <v>38</v>
      </c>
      <c r="AL28" s="53" t="s">
        <v>29</v>
      </c>
      <c r="AM28" s="53" t="s">
        <v>32</v>
      </c>
      <c r="AN28" s="53" t="s">
        <v>14</v>
      </c>
      <c r="AO28" s="54">
        <v>0</v>
      </c>
      <c r="AP28" s="54">
        <v>117.53</v>
      </c>
      <c r="AQ28" s="54">
        <v>180.9</v>
      </c>
      <c r="AR28" s="54">
        <f t="shared" si="5"/>
        <v>298.43</v>
      </c>
      <c r="AT28" s="55"/>
      <c r="AU28" s="55"/>
      <c r="AV28" s="53" t="s">
        <v>38</v>
      </c>
      <c r="AW28" s="53" t="s">
        <v>29</v>
      </c>
      <c r="AX28" s="53" t="s">
        <v>32</v>
      </c>
      <c r="AY28" s="53" t="s">
        <v>14</v>
      </c>
      <c r="AZ28" s="54">
        <v>0</v>
      </c>
      <c r="BA28" s="54">
        <v>342.15</v>
      </c>
      <c r="BB28" s="54">
        <v>184.91</v>
      </c>
      <c r="BC28" s="54">
        <f t="shared" si="6"/>
        <v>527.05999999999995</v>
      </c>
      <c r="BF28" s="55"/>
      <c r="BG28" s="55"/>
      <c r="BH28" s="53" t="s">
        <v>38</v>
      </c>
      <c r="BI28" s="53" t="s">
        <v>29</v>
      </c>
      <c r="BJ28" s="53" t="s">
        <v>32</v>
      </c>
      <c r="BK28" s="53" t="s">
        <v>14</v>
      </c>
      <c r="BL28" s="54">
        <v>0</v>
      </c>
      <c r="BM28" s="54">
        <v>425.48</v>
      </c>
      <c r="BN28" s="54">
        <v>249.65</v>
      </c>
      <c r="BO28" s="54">
        <f t="shared" si="7"/>
        <v>675.13</v>
      </c>
    </row>
    <row r="29" spans="2:67" ht="15.75" thickBot="1" x14ac:dyDescent="0.3">
      <c r="B29" s="39"/>
      <c r="C29" s="17" t="s">
        <v>26</v>
      </c>
      <c r="D29" s="17" t="s">
        <v>29</v>
      </c>
      <c r="E29" s="17" t="s">
        <v>32</v>
      </c>
      <c r="F29" s="17" t="s">
        <v>14</v>
      </c>
      <c r="G29" s="18">
        <v>0.36264999999999997</v>
      </c>
      <c r="H29" s="18">
        <v>0.42363000000000001</v>
      </c>
      <c r="I29" s="25">
        <f t="shared" si="0"/>
        <v>0.16815110988556481</v>
      </c>
      <c r="J29" s="18">
        <v>0.45209000000000005</v>
      </c>
      <c r="K29" s="25">
        <f t="shared" si="1"/>
        <v>6.7181266671387796E-2</v>
      </c>
      <c r="L29" s="18">
        <v>0.52705999999999997</v>
      </c>
      <c r="M29" s="25">
        <f t="shared" si="2"/>
        <v>0.16582981264792385</v>
      </c>
      <c r="N29" s="18">
        <v>0.67513000000000001</v>
      </c>
      <c r="O29" s="26">
        <f t="shared" si="3"/>
        <v>0.28093575683982852</v>
      </c>
      <c r="P29" s="44"/>
      <c r="Q29" s="44"/>
      <c r="R29" s="44"/>
      <c r="S29" s="44"/>
      <c r="T29" s="44"/>
      <c r="V29" s="56"/>
      <c r="W29" s="56"/>
      <c r="X29" s="53" t="s">
        <v>26</v>
      </c>
      <c r="Y29" s="53" t="s">
        <v>29</v>
      </c>
      <c r="Z29" s="53" t="s">
        <v>32</v>
      </c>
      <c r="AA29" s="53" t="s">
        <v>14</v>
      </c>
      <c r="AB29" s="54">
        <v>0</v>
      </c>
      <c r="AC29" s="54">
        <v>248.83</v>
      </c>
      <c r="AD29" s="54">
        <v>174.8</v>
      </c>
      <c r="AE29" s="54">
        <f t="shared" si="4"/>
        <v>423.63</v>
      </c>
      <c r="AI29" s="56"/>
      <c r="AJ29" s="56"/>
      <c r="AK29" s="53" t="s">
        <v>26</v>
      </c>
      <c r="AL29" s="53" t="s">
        <v>29</v>
      </c>
      <c r="AM29" s="53" t="s">
        <v>32</v>
      </c>
      <c r="AN29" s="53" t="s">
        <v>14</v>
      </c>
      <c r="AO29" s="54">
        <v>0</v>
      </c>
      <c r="AP29" s="54">
        <v>271.19</v>
      </c>
      <c r="AQ29" s="54">
        <v>180.9</v>
      </c>
      <c r="AR29" s="54">
        <f t="shared" si="5"/>
        <v>452.09000000000003</v>
      </c>
      <c r="AT29" s="56"/>
      <c r="AU29" s="56"/>
      <c r="AV29" s="53" t="s">
        <v>26</v>
      </c>
      <c r="AW29" s="53" t="s">
        <v>29</v>
      </c>
      <c r="AX29" s="53" t="s">
        <v>32</v>
      </c>
      <c r="AY29" s="53" t="s">
        <v>14</v>
      </c>
      <c r="AZ29" s="54">
        <v>0</v>
      </c>
      <c r="BA29" s="54">
        <v>342.15</v>
      </c>
      <c r="BB29" s="54">
        <v>184.91</v>
      </c>
      <c r="BC29" s="54">
        <f t="shared" si="6"/>
        <v>527.05999999999995</v>
      </c>
      <c r="BF29" s="56"/>
      <c r="BG29" s="56"/>
      <c r="BH29" s="53" t="s">
        <v>26</v>
      </c>
      <c r="BI29" s="53" t="s">
        <v>29</v>
      </c>
      <c r="BJ29" s="53" t="s">
        <v>32</v>
      </c>
      <c r="BK29" s="53" t="s">
        <v>14</v>
      </c>
      <c r="BL29" s="54">
        <v>0</v>
      </c>
      <c r="BM29" s="54">
        <v>425.48</v>
      </c>
      <c r="BN29" s="54">
        <v>249.65</v>
      </c>
      <c r="BO29" s="54">
        <f t="shared" si="7"/>
        <v>675.13</v>
      </c>
    </row>
    <row r="30" spans="2:67" x14ac:dyDescent="0.25">
      <c r="B30" s="37" t="s">
        <v>33</v>
      </c>
      <c r="C30" s="33" t="s">
        <v>23</v>
      </c>
      <c r="D30" s="33" t="s">
        <v>14</v>
      </c>
      <c r="E30" s="33" t="s">
        <v>14</v>
      </c>
      <c r="F30" s="13" t="s">
        <v>10</v>
      </c>
      <c r="G30" s="14">
        <v>1.1002400000000001</v>
      </c>
      <c r="H30" s="14">
        <v>1.3583099999999999</v>
      </c>
      <c r="I30" s="21">
        <f t="shared" si="0"/>
        <v>0.23455791463680642</v>
      </c>
      <c r="J30" s="14">
        <v>1.27373</v>
      </c>
      <c r="K30" s="21">
        <f t="shared" si="1"/>
        <v>-6.2268554306454282E-2</v>
      </c>
      <c r="L30" s="14">
        <v>1.47885</v>
      </c>
      <c r="M30" s="21">
        <f t="shared" si="2"/>
        <v>0.16103883868637769</v>
      </c>
      <c r="N30" s="14">
        <v>1.6764700000000001</v>
      </c>
      <c r="O30" s="22">
        <f t="shared" si="3"/>
        <v>0.13363086181830486</v>
      </c>
      <c r="P30" s="44"/>
      <c r="Q30" s="44"/>
      <c r="R30" s="44"/>
      <c r="S30" s="44"/>
      <c r="T30" s="44"/>
      <c r="V30" s="52">
        <v>18</v>
      </c>
      <c r="W30" s="52" t="s">
        <v>33</v>
      </c>
      <c r="X30" s="52" t="s">
        <v>23</v>
      </c>
      <c r="Y30" s="52" t="s">
        <v>14</v>
      </c>
      <c r="Z30" s="52" t="s">
        <v>14</v>
      </c>
      <c r="AA30" s="53" t="s">
        <v>10</v>
      </c>
      <c r="AB30" s="54">
        <v>0</v>
      </c>
      <c r="AC30" s="54">
        <v>902.93</v>
      </c>
      <c r="AD30" s="54">
        <v>455.38</v>
      </c>
      <c r="AE30" s="54">
        <f t="shared" si="4"/>
        <v>1358.31</v>
      </c>
      <c r="AI30" s="52">
        <v>2019</v>
      </c>
      <c r="AJ30" s="52" t="s">
        <v>33</v>
      </c>
      <c r="AK30" s="52" t="s">
        <v>23</v>
      </c>
      <c r="AL30" s="52" t="s">
        <v>14</v>
      </c>
      <c r="AM30" s="52" t="s">
        <v>14</v>
      </c>
      <c r="AN30" s="53" t="s">
        <v>10</v>
      </c>
      <c r="AO30" s="54">
        <v>0</v>
      </c>
      <c r="AP30" s="54">
        <v>848.43</v>
      </c>
      <c r="AQ30" s="54">
        <v>425.3</v>
      </c>
      <c r="AR30" s="54">
        <f t="shared" si="5"/>
        <v>1273.73</v>
      </c>
      <c r="AT30" s="52">
        <v>2020</v>
      </c>
      <c r="AU30" s="52" t="s">
        <v>33</v>
      </c>
      <c r="AV30" s="52" t="s">
        <v>23</v>
      </c>
      <c r="AW30" s="52" t="s">
        <v>14</v>
      </c>
      <c r="AX30" s="52" t="s">
        <v>14</v>
      </c>
      <c r="AY30" s="53" t="s">
        <v>10</v>
      </c>
      <c r="AZ30" s="54">
        <v>0</v>
      </c>
      <c r="BA30" s="54">
        <v>1089.57</v>
      </c>
      <c r="BB30" s="54">
        <v>389.28</v>
      </c>
      <c r="BC30" s="54">
        <f t="shared" si="6"/>
        <v>1478.85</v>
      </c>
      <c r="BF30" s="52">
        <v>2021</v>
      </c>
      <c r="BG30" s="52" t="s">
        <v>33</v>
      </c>
      <c r="BH30" s="52" t="s">
        <v>23</v>
      </c>
      <c r="BI30" s="52" t="s">
        <v>14</v>
      </c>
      <c r="BJ30" s="52" t="s">
        <v>14</v>
      </c>
      <c r="BK30" s="53" t="s">
        <v>10</v>
      </c>
      <c r="BL30" s="54">
        <v>0</v>
      </c>
      <c r="BM30" s="54">
        <v>1222.1400000000001</v>
      </c>
      <c r="BN30" s="54">
        <v>454.33</v>
      </c>
      <c r="BO30" s="54">
        <f t="shared" si="7"/>
        <v>1676.47</v>
      </c>
    </row>
    <row r="31" spans="2:67" x14ac:dyDescent="0.25">
      <c r="B31" s="38"/>
      <c r="C31" s="30"/>
      <c r="D31" s="30"/>
      <c r="E31" s="30"/>
      <c r="F31" s="5" t="s">
        <v>25</v>
      </c>
      <c r="G31" s="6">
        <v>0.75090000000000001</v>
      </c>
      <c r="H31" s="6">
        <v>0.90897000000000006</v>
      </c>
      <c r="I31" s="23">
        <f t="shared" si="0"/>
        <v>0.21050739113064321</v>
      </c>
      <c r="J31" s="6">
        <v>0.85096000000000005</v>
      </c>
      <c r="K31" s="23">
        <f t="shared" si="1"/>
        <v>-6.3819487991902957E-2</v>
      </c>
      <c r="L31" s="6">
        <v>0.96548</v>
      </c>
      <c r="M31" s="23">
        <f t="shared" si="2"/>
        <v>0.13457741844505033</v>
      </c>
      <c r="N31" s="6">
        <v>1.1087199999999999</v>
      </c>
      <c r="O31" s="24">
        <f t="shared" si="3"/>
        <v>0.1483614367982764</v>
      </c>
      <c r="P31" s="44"/>
      <c r="Q31" s="44"/>
      <c r="R31" s="44"/>
      <c r="S31" s="44"/>
      <c r="T31" s="44"/>
      <c r="V31" s="55"/>
      <c r="W31" s="55"/>
      <c r="X31" s="55"/>
      <c r="Y31" s="55"/>
      <c r="Z31" s="55"/>
      <c r="AA31" s="53" t="s">
        <v>25</v>
      </c>
      <c r="AB31" s="54">
        <v>0</v>
      </c>
      <c r="AC31" s="54">
        <v>632.54</v>
      </c>
      <c r="AD31" s="54">
        <v>276.43</v>
      </c>
      <c r="AE31" s="54">
        <f t="shared" si="4"/>
        <v>908.97</v>
      </c>
      <c r="AI31" s="55"/>
      <c r="AJ31" s="55"/>
      <c r="AK31" s="55"/>
      <c r="AL31" s="55"/>
      <c r="AM31" s="55"/>
      <c r="AN31" s="53" t="s">
        <v>25</v>
      </c>
      <c r="AO31" s="54">
        <v>0</v>
      </c>
      <c r="AP31" s="54">
        <v>599.41</v>
      </c>
      <c r="AQ31" s="54">
        <v>251.55</v>
      </c>
      <c r="AR31" s="54">
        <f t="shared" si="5"/>
        <v>850.96</v>
      </c>
      <c r="AT31" s="55"/>
      <c r="AU31" s="55"/>
      <c r="AV31" s="55"/>
      <c r="AW31" s="55"/>
      <c r="AX31" s="55"/>
      <c r="AY31" s="53" t="s">
        <v>25</v>
      </c>
      <c r="AZ31" s="54">
        <v>0</v>
      </c>
      <c r="BA31" s="54">
        <v>735.45</v>
      </c>
      <c r="BB31" s="54">
        <v>230.03</v>
      </c>
      <c r="BC31" s="54">
        <f t="shared" si="6"/>
        <v>965.48</v>
      </c>
      <c r="BF31" s="55"/>
      <c r="BG31" s="55"/>
      <c r="BH31" s="55"/>
      <c r="BI31" s="55"/>
      <c r="BJ31" s="55"/>
      <c r="BK31" s="53" t="s">
        <v>25</v>
      </c>
      <c r="BL31" s="54">
        <v>0</v>
      </c>
      <c r="BM31" s="54">
        <v>825.8</v>
      </c>
      <c r="BN31" s="54">
        <v>282.92</v>
      </c>
      <c r="BO31" s="54">
        <f t="shared" si="7"/>
        <v>1108.72</v>
      </c>
    </row>
    <row r="32" spans="2:67" x14ac:dyDescent="0.25">
      <c r="B32" s="38"/>
      <c r="C32" s="30"/>
      <c r="D32" s="30"/>
      <c r="E32" s="30"/>
      <c r="F32" s="5" t="s">
        <v>11</v>
      </c>
      <c r="G32" s="6">
        <v>0.55332999999999988</v>
      </c>
      <c r="H32" s="6">
        <v>0.63856999999999997</v>
      </c>
      <c r="I32" s="23">
        <f t="shared" si="0"/>
        <v>0.15404912077783628</v>
      </c>
      <c r="J32" s="6">
        <v>0.60193000000000008</v>
      </c>
      <c r="K32" s="23">
        <f t="shared" si="1"/>
        <v>-5.7378204425513113E-2</v>
      </c>
      <c r="L32" s="6">
        <v>0.61136999999999997</v>
      </c>
      <c r="M32" s="23">
        <f t="shared" si="2"/>
        <v>1.5682886714401878E-2</v>
      </c>
      <c r="N32" s="6">
        <v>0.71237000000000006</v>
      </c>
      <c r="O32" s="24">
        <f t="shared" si="3"/>
        <v>0.16520274138410462</v>
      </c>
      <c r="P32" s="44"/>
      <c r="Q32" s="44"/>
      <c r="R32" s="44"/>
      <c r="S32" s="44"/>
      <c r="T32" s="44"/>
      <c r="V32" s="55"/>
      <c r="W32" s="55"/>
      <c r="X32" s="56"/>
      <c r="Y32" s="56"/>
      <c r="Z32" s="56"/>
      <c r="AA32" s="53" t="s">
        <v>11</v>
      </c>
      <c r="AB32" s="54">
        <v>0</v>
      </c>
      <c r="AC32" s="54">
        <v>362.14</v>
      </c>
      <c r="AD32" s="54">
        <v>276.43</v>
      </c>
      <c r="AE32" s="54">
        <f t="shared" si="4"/>
        <v>638.56999999999994</v>
      </c>
      <c r="AI32" s="55"/>
      <c r="AJ32" s="55"/>
      <c r="AK32" s="56"/>
      <c r="AL32" s="56"/>
      <c r="AM32" s="56"/>
      <c r="AN32" s="53" t="s">
        <v>11</v>
      </c>
      <c r="AO32" s="54">
        <v>0</v>
      </c>
      <c r="AP32" s="54">
        <v>350.38</v>
      </c>
      <c r="AQ32" s="54">
        <v>251.55</v>
      </c>
      <c r="AR32" s="54">
        <f t="shared" si="5"/>
        <v>601.93000000000006</v>
      </c>
      <c r="AT32" s="55"/>
      <c r="AU32" s="55"/>
      <c r="AV32" s="56"/>
      <c r="AW32" s="56"/>
      <c r="AX32" s="56"/>
      <c r="AY32" s="53" t="s">
        <v>11</v>
      </c>
      <c r="AZ32" s="54">
        <v>0</v>
      </c>
      <c r="BA32" s="54">
        <v>381.34</v>
      </c>
      <c r="BB32" s="54">
        <v>230.03</v>
      </c>
      <c r="BC32" s="54">
        <f t="shared" si="6"/>
        <v>611.37</v>
      </c>
      <c r="BF32" s="55"/>
      <c r="BG32" s="55"/>
      <c r="BH32" s="56"/>
      <c r="BI32" s="56"/>
      <c r="BJ32" s="56"/>
      <c r="BK32" s="53" t="s">
        <v>11</v>
      </c>
      <c r="BL32" s="54">
        <v>0</v>
      </c>
      <c r="BM32" s="54">
        <v>429.45</v>
      </c>
      <c r="BN32" s="54">
        <v>282.92</v>
      </c>
      <c r="BO32" s="54">
        <f t="shared" si="7"/>
        <v>712.37</v>
      </c>
    </row>
    <row r="33" spans="2:67" x14ac:dyDescent="0.25">
      <c r="B33" s="38"/>
      <c r="C33" s="5" t="s">
        <v>38</v>
      </c>
      <c r="D33" s="5" t="s">
        <v>14</v>
      </c>
      <c r="E33" s="5" t="s">
        <v>14</v>
      </c>
      <c r="F33" s="5" t="s">
        <v>14</v>
      </c>
      <c r="G33" s="6">
        <v>0</v>
      </c>
      <c r="H33" s="6">
        <v>0.46467999999999993</v>
      </c>
      <c r="I33" s="23">
        <f t="shared" si="0"/>
        <v>0</v>
      </c>
      <c r="J33" s="6">
        <v>0.43886999999999998</v>
      </c>
      <c r="K33" s="23">
        <f t="shared" si="1"/>
        <v>-5.5543599896702989E-2</v>
      </c>
      <c r="L33" s="6">
        <v>0.69349000000000005</v>
      </c>
      <c r="M33" s="23">
        <f t="shared" si="2"/>
        <v>0.58017180486248798</v>
      </c>
      <c r="N33" s="6">
        <v>0.80371999999999999</v>
      </c>
      <c r="O33" s="24">
        <f t="shared" si="3"/>
        <v>0.15894966041327185</v>
      </c>
      <c r="P33" s="44"/>
      <c r="Q33" s="44"/>
      <c r="R33" s="44"/>
      <c r="S33" s="44"/>
      <c r="T33" s="44"/>
      <c r="V33" s="55"/>
      <c r="W33" s="55"/>
      <c r="X33" s="53" t="s">
        <v>38</v>
      </c>
      <c r="Y33" s="53" t="s">
        <v>14</v>
      </c>
      <c r="Z33" s="53" t="s">
        <v>14</v>
      </c>
      <c r="AA33" s="53" t="s">
        <v>14</v>
      </c>
      <c r="AB33" s="54">
        <v>0</v>
      </c>
      <c r="AC33" s="54">
        <v>173.34</v>
      </c>
      <c r="AD33" s="54">
        <v>291.33999999999997</v>
      </c>
      <c r="AE33" s="54">
        <f t="shared" si="4"/>
        <v>464.67999999999995</v>
      </c>
      <c r="AI33" s="55"/>
      <c r="AJ33" s="55"/>
      <c r="AK33" s="53" t="s">
        <v>38</v>
      </c>
      <c r="AL33" s="53" t="s">
        <v>14</v>
      </c>
      <c r="AM33" s="53" t="s">
        <v>14</v>
      </c>
      <c r="AN33" s="53" t="s">
        <v>14</v>
      </c>
      <c r="AO33" s="54">
        <v>0</v>
      </c>
      <c r="AP33" s="54">
        <v>172.84</v>
      </c>
      <c r="AQ33" s="54">
        <v>266.02999999999997</v>
      </c>
      <c r="AR33" s="54">
        <f t="shared" si="5"/>
        <v>438.87</v>
      </c>
      <c r="AT33" s="55"/>
      <c r="AU33" s="55"/>
      <c r="AV33" s="53" t="s">
        <v>38</v>
      </c>
      <c r="AW33" s="53" t="s">
        <v>14</v>
      </c>
      <c r="AX33" s="53" t="s">
        <v>14</v>
      </c>
      <c r="AY33" s="53" t="s">
        <v>14</v>
      </c>
      <c r="AZ33" s="54">
        <v>0</v>
      </c>
      <c r="BA33" s="54">
        <v>450.19</v>
      </c>
      <c r="BB33" s="54">
        <v>243.3</v>
      </c>
      <c r="BC33" s="54">
        <f t="shared" si="6"/>
        <v>693.49</v>
      </c>
      <c r="BF33" s="55"/>
      <c r="BG33" s="55"/>
      <c r="BH33" s="53" t="s">
        <v>38</v>
      </c>
      <c r="BI33" s="53" t="s">
        <v>14</v>
      </c>
      <c r="BJ33" s="53" t="s">
        <v>14</v>
      </c>
      <c r="BK33" s="53" t="s">
        <v>14</v>
      </c>
      <c r="BL33" s="54">
        <v>0</v>
      </c>
      <c r="BM33" s="54">
        <v>506.52</v>
      </c>
      <c r="BN33" s="54">
        <v>297.2</v>
      </c>
      <c r="BO33" s="54">
        <f t="shared" si="7"/>
        <v>803.72</v>
      </c>
    </row>
    <row r="34" spans="2:67" ht="15.75" thickBot="1" x14ac:dyDescent="0.3">
      <c r="B34" s="39"/>
      <c r="C34" s="17" t="s">
        <v>26</v>
      </c>
      <c r="D34" s="17" t="s">
        <v>14</v>
      </c>
      <c r="E34" s="17" t="s">
        <v>14</v>
      </c>
      <c r="F34" s="17" t="s">
        <v>14</v>
      </c>
      <c r="G34" s="18">
        <v>0.60441</v>
      </c>
      <c r="H34" s="18">
        <v>0.70605999999999991</v>
      </c>
      <c r="I34" s="25">
        <f t="shared" si="0"/>
        <v>0.16818053969987234</v>
      </c>
      <c r="J34" s="18">
        <v>0.66483999999999988</v>
      </c>
      <c r="K34" s="25">
        <f t="shared" si="1"/>
        <v>-5.8380307622581729E-2</v>
      </c>
      <c r="L34" s="18">
        <v>0.69349000000000005</v>
      </c>
      <c r="M34" s="25">
        <f t="shared" si="2"/>
        <v>4.3093075025570249E-2</v>
      </c>
      <c r="N34" s="18">
        <v>0.80371999999999999</v>
      </c>
      <c r="O34" s="26">
        <f t="shared" si="3"/>
        <v>0.15894966041327185</v>
      </c>
      <c r="P34" s="44"/>
      <c r="Q34" s="44"/>
      <c r="R34" s="44"/>
      <c r="S34" s="44"/>
      <c r="T34" s="44"/>
      <c r="V34" s="56"/>
      <c r="W34" s="56"/>
      <c r="X34" s="53" t="s">
        <v>26</v>
      </c>
      <c r="Y34" s="53" t="s">
        <v>14</v>
      </c>
      <c r="Z34" s="53" t="s">
        <v>14</v>
      </c>
      <c r="AA34" s="53" t="s">
        <v>14</v>
      </c>
      <c r="AB34" s="54">
        <v>0</v>
      </c>
      <c r="AC34" s="54">
        <v>414.72</v>
      </c>
      <c r="AD34" s="54">
        <v>291.33999999999997</v>
      </c>
      <c r="AE34" s="54">
        <f t="shared" si="4"/>
        <v>706.06</v>
      </c>
      <c r="AI34" s="56"/>
      <c r="AJ34" s="56"/>
      <c r="AK34" s="53" t="s">
        <v>26</v>
      </c>
      <c r="AL34" s="53" t="s">
        <v>14</v>
      </c>
      <c r="AM34" s="53" t="s">
        <v>14</v>
      </c>
      <c r="AN34" s="53" t="s">
        <v>14</v>
      </c>
      <c r="AO34" s="54">
        <v>0</v>
      </c>
      <c r="AP34" s="54">
        <v>398.81</v>
      </c>
      <c r="AQ34" s="54">
        <v>266.02999999999997</v>
      </c>
      <c r="AR34" s="54">
        <f t="shared" si="5"/>
        <v>664.83999999999992</v>
      </c>
      <c r="AT34" s="56"/>
      <c r="AU34" s="56"/>
      <c r="AV34" s="53" t="s">
        <v>26</v>
      </c>
      <c r="AW34" s="53" t="s">
        <v>14</v>
      </c>
      <c r="AX34" s="53" t="s">
        <v>14</v>
      </c>
      <c r="AY34" s="53" t="s">
        <v>14</v>
      </c>
      <c r="AZ34" s="54">
        <v>0</v>
      </c>
      <c r="BA34" s="54">
        <v>450.19</v>
      </c>
      <c r="BB34" s="54">
        <v>243.3</v>
      </c>
      <c r="BC34" s="54">
        <f t="shared" si="6"/>
        <v>693.49</v>
      </c>
      <c r="BF34" s="56"/>
      <c r="BG34" s="56"/>
      <c r="BH34" s="53" t="s">
        <v>26</v>
      </c>
      <c r="BI34" s="53" t="s">
        <v>14</v>
      </c>
      <c r="BJ34" s="53" t="s">
        <v>14</v>
      </c>
      <c r="BK34" s="53" t="s">
        <v>14</v>
      </c>
      <c r="BL34" s="54">
        <v>0</v>
      </c>
      <c r="BM34" s="54">
        <v>506.52</v>
      </c>
      <c r="BN34" s="54">
        <v>297.2</v>
      </c>
      <c r="BO34" s="54">
        <f t="shared" si="7"/>
        <v>803.72</v>
      </c>
    </row>
    <row r="35" spans="2:67" x14ac:dyDescent="0.25">
      <c r="B35" s="35" t="s">
        <v>34</v>
      </c>
      <c r="C35" s="29" t="s">
        <v>26</v>
      </c>
      <c r="D35" s="29" t="s">
        <v>35</v>
      </c>
      <c r="E35" s="1" t="s">
        <v>36</v>
      </c>
      <c r="F35" s="1" t="s">
        <v>14</v>
      </c>
      <c r="G35" s="2">
        <v>0.33241999999999994</v>
      </c>
      <c r="H35" s="2">
        <v>0.38834000000000002</v>
      </c>
      <c r="I35" s="27">
        <f t="shared" si="0"/>
        <v>0.16822092533541921</v>
      </c>
      <c r="J35" s="2">
        <v>0.36565999999999999</v>
      </c>
      <c r="K35" s="27">
        <f t="shared" si="1"/>
        <v>-5.8402430859556098E-2</v>
      </c>
      <c r="L35" s="2">
        <v>0.38142999999999999</v>
      </c>
      <c r="M35" s="27">
        <f t="shared" si="2"/>
        <v>4.3127495487611522E-2</v>
      </c>
      <c r="N35" s="2">
        <v>0.44204999999999994</v>
      </c>
      <c r="O35" s="28">
        <f t="shared" si="3"/>
        <v>0.15892824371444281</v>
      </c>
      <c r="P35" s="44"/>
      <c r="Q35" s="44"/>
      <c r="R35" s="44"/>
      <c r="S35" s="44"/>
      <c r="T35" s="44"/>
      <c r="V35" s="52">
        <v>18</v>
      </c>
      <c r="W35" s="52" t="s">
        <v>34</v>
      </c>
      <c r="X35" s="52" t="s">
        <v>26</v>
      </c>
      <c r="Y35" s="52" t="s">
        <v>35</v>
      </c>
      <c r="Z35" s="53" t="s">
        <v>36</v>
      </c>
      <c r="AA35" s="53" t="s">
        <v>14</v>
      </c>
      <c r="AB35" s="54">
        <v>0</v>
      </c>
      <c r="AC35" s="54">
        <v>228.1</v>
      </c>
      <c r="AD35" s="54">
        <v>160.24</v>
      </c>
      <c r="AE35" s="54">
        <f t="shared" si="4"/>
        <v>388.34000000000003</v>
      </c>
      <c r="AI35" s="52">
        <v>2019</v>
      </c>
      <c r="AJ35" s="52" t="s">
        <v>34</v>
      </c>
      <c r="AK35" s="52" t="s">
        <v>26</v>
      </c>
      <c r="AL35" s="52" t="s">
        <v>35</v>
      </c>
      <c r="AM35" s="53" t="s">
        <v>36</v>
      </c>
      <c r="AN35" s="53" t="s">
        <v>14</v>
      </c>
      <c r="AO35" s="54">
        <v>0</v>
      </c>
      <c r="AP35" s="54">
        <v>219.34</v>
      </c>
      <c r="AQ35" s="54">
        <v>146.32</v>
      </c>
      <c r="AR35" s="54">
        <f t="shared" si="5"/>
        <v>365.65999999999997</v>
      </c>
      <c r="AT35" s="52">
        <v>2020</v>
      </c>
      <c r="AU35" s="52" t="s">
        <v>34</v>
      </c>
      <c r="AV35" s="52" t="s">
        <v>26</v>
      </c>
      <c r="AW35" s="52" t="s">
        <v>35</v>
      </c>
      <c r="AX35" s="53" t="s">
        <v>36</v>
      </c>
      <c r="AY35" s="53" t="s">
        <v>14</v>
      </c>
      <c r="AZ35" s="54">
        <v>0</v>
      </c>
      <c r="BA35" s="54">
        <v>247.61</v>
      </c>
      <c r="BB35" s="54">
        <v>133.82</v>
      </c>
      <c r="BC35" s="54">
        <f t="shared" si="6"/>
        <v>381.43</v>
      </c>
      <c r="BF35" s="52">
        <v>2021</v>
      </c>
      <c r="BG35" s="52" t="s">
        <v>34</v>
      </c>
      <c r="BH35" s="52" t="s">
        <v>26</v>
      </c>
      <c r="BI35" s="52" t="s">
        <v>35</v>
      </c>
      <c r="BJ35" s="53" t="s">
        <v>36</v>
      </c>
      <c r="BK35" s="53" t="s">
        <v>14</v>
      </c>
      <c r="BL35" s="54">
        <v>0</v>
      </c>
      <c r="BM35" s="54">
        <v>278.58999999999997</v>
      </c>
      <c r="BN35" s="54">
        <v>163.46</v>
      </c>
      <c r="BO35" s="54">
        <f t="shared" si="7"/>
        <v>442.04999999999995</v>
      </c>
    </row>
    <row r="36" spans="2:67" ht="15.75" thickBot="1" x14ac:dyDescent="0.3">
      <c r="B36" s="36"/>
      <c r="C36" s="34"/>
      <c r="D36" s="34"/>
      <c r="E36" s="17" t="s">
        <v>37</v>
      </c>
      <c r="F36" s="17" t="s">
        <v>14</v>
      </c>
      <c r="G36" s="18">
        <v>0.36264999999999997</v>
      </c>
      <c r="H36" s="18">
        <v>0.42363000000000001</v>
      </c>
      <c r="I36" s="25">
        <f t="shared" si="0"/>
        <v>0.16815110988556481</v>
      </c>
      <c r="J36" s="18">
        <v>0.39889999999999998</v>
      </c>
      <c r="K36" s="25">
        <f t="shared" si="1"/>
        <v>-5.83764133796002E-2</v>
      </c>
      <c r="L36" s="18">
        <v>0.41610000000000003</v>
      </c>
      <c r="M36" s="25">
        <f t="shared" si="2"/>
        <v>4.3118576084231863E-2</v>
      </c>
      <c r="N36" s="18">
        <v>0.48222999999999999</v>
      </c>
      <c r="O36" s="26">
        <f t="shared" si="3"/>
        <v>0.15892814227349183</v>
      </c>
      <c r="P36" s="44"/>
      <c r="Q36" s="44"/>
      <c r="R36" s="44"/>
      <c r="S36" s="44"/>
      <c r="T36" s="44"/>
      <c r="V36" s="56"/>
      <c r="W36" s="56"/>
      <c r="X36" s="56"/>
      <c r="Y36" s="56"/>
      <c r="Z36" s="53" t="s">
        <v>37</v>
      </c>
      <c r="AA36" s="53" t="s">
        <v>14</v>
      </c>
      <c r="AB36" s="54">
        <v>0</v>
      </c>
      <c r="AC36" s="54">
        <v>248.83</v>
      </c>
      <c r="AD36" s="54">
        <v>174.8</v>
      </c>
      <c r="AE36" s="54">
        <f t="shared" si="4"/>
        <v>423.63</v>
      </c>
      <c r="AI36" s="56"/>
      <c r="AJ36" s="56"/>
      <c r="AK36" s="56"/>
      <c r="AL36" s="56"/>
      <c r="AM36" s="53" t="s">
        <v>37</v>
      </c>
      <c r="AN36" s="53" t="s">
        <v>14</v>
      </c>
      <c r="AO36" s="54">
        <v>0</v>
      </c>
      <c r="AP36" s="54">
        <v>239.28</v>
      </c>
      <c r="AQ36" s="54">
        <v>159.62</v>
      </c>
      <c r="AR36" s="54">
        <f t="shared" si="5"/>
        <v>398.9</v>
      </c>
      <c r="AT36" s="56"/>
      <c r="AU36" s="56"/>
      <c r="AV36" s="56"/>
      <c r="AW36" s="56"/>
      <c r="AX36" s="53" t="s">
        <v>37</v>
      </c>
      <c r="AY36" s="53" t="s">
        <v>14</v>
      </c>
      <c r="AZ36" s="54">
        <v>0</v>
      </c>
      <c r="BA36" s="54">
        <v>270.12</v>
      </c>
      <c r="BB36" s="54">
        <v>145.97999999999999</v>
      </c>
      <c r="BC36" s="54">
        <f t="shared" si="6"/>
        <v>416.1</v>
      </c>
      <c r="BF36" s="56"/>
      <c r="BG36" s="56"/>
      <c r="BH36" s="56"/>
      <c r="BI36" s="56"/>
      <c r="BJ36" s="53" t="s">
        <v>37</v>
      </c>
      <c r="BK36" s="53" t="s">
        <v>14</v>
      </c>
      <c r="BL36" s="54">
        <v>0</v>
      </c>
      <c r="BM36" s="54">
        <v>303.91000000000003</v>
      </c>
      <c r="BN36" s="54">
        <v>178.32</v>
      </c>
      <c r="BO36" s="54">
        <f t="shared" si="7"/>
        <v>482.23</v>
      </c>
    </row>
    <row r="37" spans="2:67" ht="15.75" customHeight="1" thickBot="1" x14ac:dyDescent="0.3">
      <c r="B37" s="57" t="s">
        <v>49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</row>
    <row r="38" spans="2:67" ht="15.75" thickBot="1" x14ac:dyDescent="0.3">
      <c r="B38" s="72" t="s">
        <v>47</v>
      </c>
      <c r="C38" s="70" t="s">
        <v>48</v>
      </c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</row>
    <row r="39" spans="2:67" x14ac:dyDescent="0.25"/>
    <row r="40" spans="2:67" x14ac:dyDescent="0.25"/>
    <row r="41" spans="2:67" x14ac:dyDescent="0.25"/>
    <row r="42" spans="2:67" x14ac:dyDescent="0.25"/>
    <row r="43" spans="2:67" x14ac:dyDescent="0.25"/>
    <row r="44" spans="2:67" x14ac:dyDescent="0.25"/>
    <row r="45" spans="2:67" x14ac:dyDescent="0.25"/>
    <row r="46" spans="2:67" x14ac:dyDescent="0.25"/>
    <row r="47" spans="2:67" x14ac:dyDescent="0.25"/>
    <row r="48" spans="2:67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</sheetData>
  <mergeCells count="169">
    <mergeCell ref="W4:AD4"/>
    <mergeCell ref="AJ4:AQ4"/>
    <mergeCell ref="AU4:BB4"/>
    <mergeCell ref="BG4:BN4"/>
    <mergeCell ref="D3:O4"/>
    <mergeCell ref="AL5:AL7"/>
    <mergeCell ref="AM5:AM7"/>
    <mergeCell ref="V5:V7"/>
    <mergeCell ref="W5:W7"/>
    <mergeCell ref="X5:X7"/>
    <mergeCell ref="Y5:Y7"/>
    <mergeCell ref="Z5:Z7"/>
    <mergeCell ref="AA5:AA7"/>
    <mergeCell ref="B5:B7"/>
    <mergeCell ref="C5:C7"/>
    <mergeCell ref="D5:D7"/>
    <mergeCell ref="E5:E7"/>
    <mergeCell ref="F5:F7"/>
    <mergeCell ref="BI5:BI7"/>
    <mergeCell ref="BJ5:BJ7"/>
    <mergeCell ref="BK5:BK7"/>
    <mergeCell ref="BL5:BN5"/>
    <mergeCell ref="AB6:AC6"/>
    <mergeCell ref="AO6:AP6"/>
    <mergeCell ref="AZ6:BA6"/>
    <mergeCell ref="BL6:BM6"/>
    <mergeCell ref="AX5:AX7"/>
    <mergeCell ref="AY5:AY7"/>
    <mergeCell ref="AZ5:BB5"/>
    <mergeCell ref="BF5:BF7"/>
    <mergeCell ref="BG5:BG7"/>
    <mergeCell ref="BH5:BH7"/>
    <mergeCell ref="AN5:AN7"/>
    <mergeCell ref="AO5:AQ5"/>
    <mergeCell ref="AT5:AT7"/>
    <mergeCell ref="AU5:AU7"/>
    <mergeCell ref="AV5:AV7"/>
    <mergeCell ref="AW5:AW7"/>
    <mergeCell ref="AB5:AD5"/>
    <mergeCell ref="AI5:AI7"/>
    <mergeCell ref="AJ5:AJ7"/>
    <mergeCell ref="AK5:AK7"/>
    <mergeCell ref="AU8:AU14"/>
    <mergeCell ref="AV8:AV10"/>
    <mergeCell ref="W8:W14"/>
    <mergeCell ref="X8:X10"/>
    <mergeCell ref="Y8:Y10"/>
    <mergeCell ref="Z8:Z10"/>
    <mergeCell ref="AI8:AI14"/>
    <mergeCell ref="AJ8:AJ14"/>
    <mergeCell ref="B8:B14"/>
    <mergeCell ref="C8:C10"/>
    <mergeCell ref="D8:D10"/>
    <mergeCell ref="E8:E10"/>
    <mergeCell ref="V8:V14"/>
    <mergeCell ref="AM15:AM17"/>
    <mergeCell ref="AK20:AK22"/>
    <mergeCell ref="AL20:AL22"/>
    <mergeCell ref="AM20:AM22"/>
    <mergeCell ref="AL25:AL27"/>
    <mergeCell ref="BJ8:BJ10"/>
    <mergeCell ref="B15:B29"/>
    <mergeCell ref="C15:C17"/>
    <mergeCell ref="D15:D17"/>
    <mergeCell ref="E15:E17"/>
    <mergeCell ref="V15:V29"/>
    <mergeCell ref="W15:W29"/>
    <mergeCell ref="X15:X17"/>
    <mergeCell ref="Y15:Y17"/>
    <mergeCell ref="AW8:AW10"/>
    <mergeCell ref="AX8:AX10"/>
    <mergeCell ref="BF8:BF14"/>
    <mergeCell ref="BG8:BG14"/>
    <mergeCell ref="BH8:BH10"/>
    <mergeCell ref="BI8:BI10"/>
    <mergeCell ref="AK8:AK10"/>
    <mergeCell ref="AL8:AL10"/>
    <mergeCell ref="AM8:AM10"/>
    <mergeCell ref="AT8:AT14"/>
    <mergeCell ref="BI20:BI22"/>
    <mergeCell ref="BJ20:BJ22"/>
    <mergeCell ref="C25:C27"/>
    <mergeCell ref="D25:D27"/>
    <mergeCell ref="E25:E27"/>
    <mergeCell ref="X25:X27"/>
    <mergeCell ref="Y25:Y27"/>
    <mergeCell ref="Z25:Z27"/>
    <mergeCell ref="AK25:AK27"/>
    <mergeCell ref="BG15:BG29"/>
    <mergeCell ref="BH15:BH17"/>
    <mergeCell ref="BI15:BI17"/>
    <mergeCell ref="BJ15:BJ17"/>
    <mergeCell ref="C20:C22"/>
    <mergeCell ref="D20:D22"/>
    <mergeCell ref="E20:E22"/>
    <mergeCell ref="X20:X22"/>
    <mergeCell ref="Y20:Y22"/>
    <mergeCell ref="Z20:Z22"/>
    <mergeCell ref="AT15:AT29"/>
    <mergeCell ref="AU15:AU29"/>
    <mergeCell ref="AV15:AV17"/>
    <mergeCell ref="AW15:AW17"/>
    <mergeCell ref="AX15:AX17"/>
    <mergeCell ref="BJ25:BJ27"/>
    <mergeCell ref="B30:B34"/>
    <mergeCell ref="C30:C32"/>
    <mergeCell ref="D30:D32"/>
    <mergeCell ref="E30:E32"/>
    <mergeCell ref="V30:V34"/>
    <mergeCell ref="W30:W34"/>
    <mergeCell ref="X30:X32"/>
    <mergeCell ref="Y30:Y32"/>
    <mergeCell ref="AM25:AM27"/>
    <mergeCell ref="AV25:AV27"/>
    <mergeCell ref="AW25:AW27"/>
    <mergeCell ref="AX25:AX27"/>
    <mergeCell ref="BH25:BH27"/>
    <mergeCell ref="BI25:BI27"/>
    <mergeCell ref="BF15:BF29"/>
    <mergeCell ref="AV20:AV22"/>
    <mergeCell ref="AW20:AW22"/>
    <mergeCell ref="AX20:AX22"/>
    <mergeCell ref="Z15:Z17"/>
    <mergeCell ref="AI15:AI29"/>
    <mergeCell ref="AJ15:AJ29"/>
    <mergeCell ref="AK15:AK17"/>
    <mergeCell ref="AL15:AL17"/>
    <mergeCell ref="BJ30:BJ32"/>
    <mergeCell ref="B35:B36"/>
    <mergeCell ref="C35:C36"/>
    <mergeCell ref="D35:D36"/>
    <mergeCell ref="V35:V36"/>
    <mergeCell ref="W35:W36"/>
    <mergeCell ref="AT30:AT34"/>
    <mergeCell ref="AU30:AU34"/>
    <mergeCell ref="AV30:AV32"/>
    <mergeCell ref="AW30:AW32"/>
    <mergeCell ref="AX30:AX32"/>
    <mergeCell ref="BF30:BF34"/>
    <mergeCell ref="Z30:Z32"/>
    <mergeCell ref="AI30:AI34"/>
    <mergeCell ref="AJ30:AJ34"/>
    <mergeCell ref="AK30:AK32"/>
    <mergeCell ref="AL30:AL32"/>
    <mergeCell ref="AM30:AM32"/>
    <mergeCell ref="B37:O37"/>
    <mergeCell ref="C38:O38"/>
    <mergeCell ref="BH35:BH36"/>
    <mergeCell ref="BI35:BI36"/>
    <mergeCell ref="I5:I7"/>
    <mergeCell ref="K5:K7"/>
    <mergeCell ref="M5:M7"/>
    <mergeCell ref="O5:O7"/>
    <mergeCell ref="AT35:AT36"/>
    <mergeCell ref="AU35:AU36"/>
    <mergeCell ref="AV35:AV36"/>
    <mergeCell ref="AW35:AW36"/>
    <mergeCell ref="BF35:BF36"/>
    <mergeCell ref="BG35:BG36"/>
    <mergeCell ref="X35:X36"/>
    <mergeCell ref="Y35:Y36"/>
    <mergeCell ref="AI35:AI36"/>
    <mergeCell ref="AJ35:AJ36"/>
    <mergeCell ref="AK35:AK36"/>
    <mergeCell ref="AL35:AL36"/>
    <mergeCell ref="BG30:BG34"/>
    <mergeCell ref="BH30:BH32"/>
    <mergeCell ref="BI30:BI32"/>
    <mergeCell ref="BH20:BH22"/>
  </mergeCells>
  <hyperlinks>
    <hyperlink ref="C38" r:id="rId1" xr:uid="{FD8BD74B-3BEF-42EF-BA68-F99E8228713A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 TAR APLIC GA</vt:lpstr>
      <vt:lpstr>TAR APLIC 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Ferreira Ramos</dc:creator>
  <cp:lastModifiedBy>Edson Ferreira Ramos</cp:lastModifiedBy>
  <dcterms:created xsi:type="dcterms:W3CDTF">2021-12-28T15:16:43Z</dcterms:created>
  <dcterms:modified xsi:type="dcterms:W3CDTF">2022-08-09T14:07:18Z</dcterms:modified>
</cp:coreProperties>
</file>